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NgcwamM\Desktop\"/>
    </mc:Choice>
  </mc:AlternateContent>
  <xr:revisionPtr revIDLastSave="0" documentId="8_{000040B9-9526-4B1A-9BEB-A6B91799C2AD}" xr6:coauthVersionLast="47" xr6:coauthVersionMax="47" xr10:uidLastSave="{00000000-0000-0000-0000-000000000000}"/>
  <bookViews>
    <workbookView xWindow="-108" yWindow="-108" windowWidth="23256" windowHeight="12576" tabRatio="933" firstSheet="6" activeTab="10" xr2:uid="{00000000-000D-0000-FFFF-FFFF00000000}"/>
  </bookViews>
  <sheets>
    <sheet name="Instructions_TODO" sheetId="11" r:id="rId1"/>
    <sheet name="1 General Questionnaire" sheetId="13" r:id="rId2"/>
    <sheet name="2a A&amp;B SPU kiosks" sheetId="20" r:id="rId3"/>
    <sheet name="2b Risk &amp; Support SPU kiosks" sheetId="19" r:id="rId4"/>
    <sheet name="3a A&amp;B SPU multiway" sheetId="24" r:id="rId5"/>
    <sheet name="3b Risk &amp; Support SPU multiway" sheetId="36" r:id="rId6"/>
    <sheet name="4a A&amp;B SPU multiway 15" sheetId="34" r:id="rId7"/>
    <sheet name="4b Risk &amp; Support SPU multi 15" sheetId="37" r:id="rId8"/>
    <sheet name="5a A&amp;B LPU" sheetId="23" r:id="rId9"/>
    <sheet name="5b Risk &amp; SupportLPU" sheetId="42" r:id="rId10"/>
    <sheet name="6a A&amp;B SPU secure pole top" sheetId="25" r:id="rId11"/>
    <sheet name="6b Risk &amp; Support SPU secure" sheetId="43" r:id="rId12"/>
    <sheet name="7a A&amp;B LPU wall mount" sheetId="26" r:id="rId13"/>
    <sheet name="7b Risk &amp; Support LPU wall moun" sheetId="44" r:id="rId14"/>
    <sheet name="8a A&amp;B substation outdoor" sheetId="27" r:id="rId15"/>
    <sheet name="8b Risk &amp; Support sub outdoor" sheetId="45" r:id="rId16"/>
    <sheet name="9. Deviation schedule" sheetId="33" r:id="rId17"/>
  </sheets>
  <definedNames>
    <definedName name="_xlnm.Print_Area" localSheetId="2">'2a A&amp;B SPU kiosks'!$A$1:$H$53</definedName>
    <definedName name="_xlnm.Print_Area" localSheetId="4">'3a A&amp;B SPU multiway'!$A$1:$E$176</definedName>
    <definedName name="_xlnm.Print_Area" localSheetId="6">'4a A&amp;B SPU multiway 15'!$A$1:$E$22</definedName>
    <definedName name="_xlnm.Print_Area" localSheetId="8">'5a A&amp;B LPU'!$A$1:$E$71</definedName>
    <definedName name="_xlnm.Print_Area" localSheetId="10">'6a A&amp;B SPU secure pole top'!$A$1:$E$71</definedName>
    <definedName name="_xlnm.Print_Area" localSheetId="12">'7a A&amp;B LPU wall mount'!$A$1:$E$30</definedName>
    <definedName name="_xlnm.Print_Area" localSheetId="14">'8a A&amp;B substation outdoor'!$A$1:$E$34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2" i="23" l="1"/>
  <c r="F72" i="25"/>
  <c r="F31" i="26"/>
  <c r="F35" i="27"/>
  <c r="F177" i="24"/>
  <c r="F23" i="34"/>
  <c r="F53" i="20"/>
  <c r="E36" i="45"/>
  <c r="E36" i="44"/>
  <c r="E36" i="43"/>
  <c r="E36" i="42"/>
  <c r="E36" i="37"/>
  <c r="E36" i="36"/>
  <c r="E36" i="19"/>
  <c r="G27" i="27" l="1"/>
  <c r="H27" i="27" s="1"/>
  <c r="G26" i="27"/>
  <c r="H26" i="27" s="1"/>
  <c r="G25" i="27"/>
  <c r="H25" i="27" s="1"/>
  <c r="H24" i="27"/>
  <c r="G34" i="27"/>
  <c r="H34" i="27" s="1"/>
  <c r="G33" i="27"/>
  <c r="H33" i="27" s="1"/>
  <c r="G32" i="27"/>
  <c r="H32" i="27" s="1"/>
  <c r="G31" i="27"/>
  <c r="H31" i="27" s="1"/>
  <c r="G30" i="27"/>
  <c r="H30" i="27" s="1"/>
  <c r="G29" i="27"/>
  <c r="H29" i="27" s="1"/>
  <c r="G20" i="27"/>
  <c r="H20" i="27" s="1"/>
  <c r="G19" i="27"/>
  <c r="H19" i="27" s="1"/>
  <c r="G18" i="27"/>
  <c r="H18" i="27" s="1"/>
  <c r="G17" i="27"/>
  <c r="H17" i="27" s="1"/>
  <c r="G16" i="27"/>
  <c r="H16" i="27" s="1"/>
  <c r="G15" i="27"/>
  <c r="H15" i="27" s="1"/>
  <c r="G13" i="27"/>
  <c r="H13" i="27" s="1"/>
  <c r="G12" i="27"/>
  <c r="H12" i="27" s="1"/>
  <c r="G11" i="27"/>
  <c r="H11" i="27" s="1"/>
  <c r="H10" i="27"/>
  <c r="G30" i="26"/>
  <c r="H30" i="26" s="1"/>
  <c r="G29" i="26"/>
  <c r="H29" i="26" s="1"/>
  <c r="G28" i="26"/>
  <c r="H28" i="26" s="1"/>
  <c r="G26" i="26"/>
  <c r="H26" i="26" s="1"/>
  <c r="G25" i="26"/>
  <c r="H25" i="26" s="1"/>
  <c r="G24" i="26"/>
  <c r="H24" i="26" s="1"/>
  <c r="G23" i="26"/>
  <c r="H23" i="26" s="1"/>
  <c r="H22" i="26"/>
  <c r="G18" i="26"/>
  <c r="H18" i="26" s="1"/>
  <c r="G17" i="26"/>
  <c r="H17" i="26" s="1"/>
  <c r="G16" i="26"/>
  <c r="H16" i="26" s="1"/>
  <c r="G14" i="26"/>
  <c r="H14" i="26" s="1"/>
  <c r="G13" i="26"/>
  <c r="H13" i="26" s="1"/>
  <c r="G12" i="26"/>
  <c r="H12" i="26" s="1"/>
  <c r="G11" i="26"/>
  <c r="H11" i="26" s="1"/>
  <c r="H10" i="26"/>
  <c r="G71" i="25"/>
  <c r="H71" i="25" s="1"/>
  <c r="G70" i="25"/>
  <c r="H70" i="25" s="1"/>
  <c r="G69" i="25"/>
  <c r="H69" i="25" s="1"/>
  <c r="G68" i="25"/>
  <c r="H68" i="25" s="1"/>
  <c r="G67" i="25"/>
  <c r="H67" i="25" s="1"/>
  <c r="G65" i="25"/>
  <c r="H65" i="25" s="1"/>
  <c r="G64" i="25"/>
  <c r="H64" i="25" s="1"/>
  <c r="G63" i="25"/>
  <c r="H63" i="25" s="1"/>
  <c r="H62" i="25"/>
  <c r="G58" i="25"/>
  <c r="H58" i="25" s="1"/>
  <c r="G57" i="25"/>
  <c r="H57" i="25" s="1"/>
  <c r="G56" i="25"/>
  <c r="H56" i="25" s="1"/>
  <c r="G55" i="25"/>
  <c r="H55" i="25" s="1"/>
  <c r="G54" i="25"/>
  <c r="H54" i="25" s="1"/>
  <c r="G52" i="25"/>
  <c r="H52" i="25" s="1"/>
  <c r="G51" i="25"/>
  <c r="H51" i="25" s="1"/>
  <c r="G50" i="25"/>
  <c r="H50" i="25" s="1"/>
  <c r="H49" i="25"/>
  <c r="G45" i="25"/>
  <c r="H45" i="25" s="1"/>
  <c r="G44" i="25"/>
  <c r="H44" i="25" s="1"/>
  <c r="G43" i="25"/>
  <c r="H43" i="25" s="1"/>
  <c r="G42" i="25"/>
  <c r="H42" i="25" s="1"/>
  <c r="G41" i="25"/>
  <c r="H41" i="25" s="1"/>
  <c r="G39" i="25"/>
  <c r="H39" i="25" s="1"/>
  <c r="G38" i="25"/>
  <c r="H38" i="25" s="1"/>
  <c r="G37" i="25"/>
  <c r="H37" i="25" s="1"/>
  <c r="H36" i="25"/>
  <c r="G32" i="25"/>
  <c r="H32" i="25" s="1"/>
  <c r="G31" i="25"/>
  <c r="H31" i="25" s="1"/>
  <c r="G30" i="25"/>
  <c r="H30" i="25" s="1"/>
  <c r="G29" i="25"/>
  <c r="H29" i="25" s="1"/>
  <c r="G28" i="25"/>
  <c r="H28" i="25" s="1"/>
  <c r="G26" i="25"/>
  <c r="H26" i="25" s="1"/>
  <c r="G25" i="25"/>
  <c r="H25" i="25" s="1"/>
  <c r="G24" i="25"/>
  <c r="H24" i="25" s="1"/>
  <c r="H23" i="25"/>
  <c r="G19" i="25"/>
  <c r="H19" i="25" s="1"/>
  <c r="G18" i="25"/>
  <c r="H18" i="25" s="1"/>
  <c r="G17" i="25"/>
  <c r="H17" i="25" s="1"/>
  <c r="G16" i="25"/>
  <c r="H16" i="25" s="1"/>
  <c r="G15" i="25"/>
  <c r="H15" i="25" s="1"/>
  <c r="G13" i="25"/>
  <c r="H13" i="25" s="1"/>
  <c r="G12" i="25"/>
  <c r="H12" i="25" s="1"/>
  <c r="G11" i="25"/>
  <c r="H11" i="25" s="1"/>
  <c r="H10" i="25"/>
  <c r="G168" i="24"/>
  <c r="H168" i="24" s="1"/>
  <c r="G167" i="24"/>
  <c r="H167" i="24" s="1"/>
  <c r="G166" i="24"/>
  <c r="H166" i="24" s="1"/>
  <c r="G165" i="24"/>
  <c r="H165" i="24" s="1"/>
  <c r="G164" i="24"/>
  <c r="H164" i="24" s="1"/>
  <c r="H163" i="24"/>
  <c r="G151" i="24"/>
  <c r="H151" i="24" s="1"/>
  <c r="G150" i="24"/>
  <c r="H150" i="24" s="1"/>
  <c r="G149" i="24"/>
  <c r="H149" i="24" s="1"/>
  <c r="G148" i="24"/>
  <c r="H148" i="24" s="1"/>
  <c r="G147" i="24"/>
  <c r="H147" i="24" s="1"/>
  <c r="H146" i="24"/>
  <c r="G134" i="24"/>
  <c r="H134" i="24" s="1"/>
  <c r="G133" i="24"/>
  <c r="H133" i="24" s="1"/>
  <c r="G132" i="24"/>
  <c r="H132" i="24" s="1"/>
  <c r="G131" i="24"/>
  <c r="H131" i="24" s="1"/>
  <c r="G130" i="24"/>
  <c r="H130" i="24" s="1"/>
  <c r="H129" i="24"/>
  <c r="G117" i="24"/>
  <c r="H117" i="24" s="1"/>
  <c r="G116" i="24"/>
  <c r="H116" i="24" s="1"/>
  <c r="G115" i="24"/>
  <c r="H115" i="24" s="1"/>
  <c r="G114" i="24"/>
  <c r="H114" i="24" s="1"/>
  <c r="G113" i="24"/>
  <c r="H113" i="24" s="1"/>
  <c r="H112" i="24"/>
  <c r="G100" i="24"/>
  <c r="H100" i="24" s="1"/>
  <c r="G99" i="24"/>
  <c r="H99" i="24" s="1"/>
  <c r="G98" i="24"/>
  <c r="H98" i="24" s="1"/>
  <c r="G97" i="24"/>
  <c r="H97" i="24" s="1"/>
  <c r="G96" i="24"/>
  <c r="H96" i="24" s="1"/>
  <c r="H95" i="24"/>
  <c r="G83" i="24"/>
  <c r="H83" i="24" s="1"/>
  <c r="G82" i="24"/>
  <c r="H82" i="24" s="1"/>
  <c r="G81" i="24"/>
  <c r="H81" i="24" s="1"/>
  <c r="G80" i="24"/>
  <c r="H80" i="24" s="1"/>
  <c r="G79" i="24"/>
  <c r="H79" i="24" s="1"/>
  <c r="H78" i="24"/>
  <c r="G66" i="24"/>
  <c r="H66" i="24" s="1"/>
  <c r="G65" i="24"/>
  <c r="H65" i="24" s="1"/>
  <c r="G64" i="24"/>
  <c r="H64" i="24" s="1"/>
  <c r="G63" i="24"/>
  <c r="H63" i="24" s="1"/>
  <c r="G62" i="24"/>
  <c r="H62" i="24" s="1"/>
  <c r="H61" i="24"/>
  <c r="G49" i="24"/>
  <c r="H49" i="24" s="1"/>
  <c r="G48" i="24"/>
  <c r="H48" i="24" s="1"/>
  <c r="G47" i="24"/>
  <c r="H47" i="24" s="1"/>
  <c r="G46" i="24"/>
  <c r="H46" i="24" s="1"/>
  <c r="G45" i="24"/>
  <c r="H45" i="24" s="1"/>
  <c r="H44" i="24"/>
  <c r="G32" i="24"/>
  <c r="H32" i="24" s="1"/>
  <c r="G31" i="24"/>
  <c r="H31" i="24" s="1"/>
  <c r="G30" i="24"/>
  <c r="H30" i="24" s="1"/>
  <c r="G29" i="24"/>
  <c r="H29" i="24" s="1"/>
  <c r="G28" i="24"/>
  <c r="H28" i="24" s="1"/>
  <c r="H27" i="24"/>
  <c r="G13" i="24"/>
  <c r="H13" i="24" s="1"/>
  <c r="H43" i="20"/>
  <c r="H27" i="20"/>
  <c r="G71" i="23"/>
  <c r="H71" i="23" s="1"/>
  <c r="G70" i="23"/>
  <c r="H70" i="23" s="1"/>
  <c r="G69" i="23"/>
  <c r="H69" i="23" s="1"/>
  <c r="G68" i="23"/>
  <c r="H68" i="23" s="1"/>
  <c r="G67" i="23"/>
  <c r="H67" i="23" s="1"/>
  <c r="G66" i="23"/>
  <c r="H66" i="23" s="1"/>
  <c r="G64" i="23"/>
  <c r="H64" i="23" s="1"/>
  <c r="G63" i="23"/>
  <c r="H63" i="23" s="1"/>
  <c r="G62" i="23"/>
  <c r="H62" i="23" s="1"/>
  <c r="G61" i="23"/>
  <c r="H61" i="23" s="1"/>
  <c r="H60" i="23"/>
  <c r="G55" i="23"/>
  <c r="H55" i="23" s="1"/>
  <c r="G54" i="23"/>
  <c r="H54" i="23" s="1"/>
  <c r="G53" i="23"/>
  <c r="H53" i="23" s="1"/>
  <c r="G52" i="23"/>
  <c r="H52" i="23" s="1"/>
  <c r="G51" i="23"/>
  <c r="H51" i="23" s="1"/>
  <c r="G49" i="23"/>
  <c r="H49" i="23" s="1"/>
  <c r="G48" i="23"/>
  <c r="H48" i="23" s="1"/>
  <c r="G47" i="23"/>
  <c r="H47" i="23" s="1"/>
  <c r="G46" i="23"/>
  <c r="H46" i="23" s="1"/>
  <c r="G45" i="23"/>
  <c r="H45" i="23" s="1"/>
  <c r="H44" i="23"/>
  <c r="G39" i="23"/>
  <c r="H39" i="23" s="1"/>
  <c r="G38" i="23"/>
  <c r="H38" i="23" s="1"/>
  <c r="G37" i="23"/>
  <c r="H37" i="23" s="1"/>
  <c r="G36" i="23"/>
  <c r="H36" i="23" s="1"/>
  <c r="G35" i="23"/>
  <c r="H35" i="23" s="1"/>
  <c r="G33" i="23"/>
  <c r="H33" i="23" s="1"/>
  <c r="G32" i="23"/>
  <c r="H32" i="23" s="1"/>
  <c r="G31" i="23"/>
  <c r="H31" i="23" s="1"/>
  <c r="G30" i="23"/>
  <c r="H30" i="23" s="1"/>
  <c r="G29" i="23"/>
  <c r="H29" i="23" s="1"/>
  <c r="H28" i="23"/>
  <c r="G14" i="23"/>
  <c r="H14" i="23" s="1"/>
  <c r="G15" i="23"/>
  <c r="H15" i="23" s="1"/>
  <c r="G23" i="23"/>
  <c r="H23" i="23" s="1"/>
  <c r="G22" i="23"/>
  <c r="H22" i="23" s="1"/>
  <c r="G21" i="23"/>
  <c r="H21" i="23" s="1"/>
  <c r="G20" i="23"/>
  <c r="H20" i="23" s="1"/>
  <c r="G19" i="23"/>
  <c r="H19" i="23" s="1"/>
  <c r="G18" i="23"/>
  <c r="H18" i="23" s="1"/>
  <c r="G17" i="23"/>
  <c r="H17" i="23" s="1"/>
  <c r="G13" i="23"/>
  <c r="H13" i="23" s="1"/>
  <c r="G12" i="23"/>
  <c r="H12" i="23" s="1"/>
  <c r="G11" i="23"/>
  <c r="H11" i="23" s="1"/>
  <c r="H10" i="23"/>
  <c r="H38" i="20"/>
  <c r="H52" i="20"/>
  <c r="H51" i="20"/>
  <c r="H50" i="20"/>
  <c r="H49" i="20"/>
  <c r="H48" i="20"/>
  <c r="H47" i="20"/>
  <c r="H45" i="20"/>
  <c r="H44" i="20"/>
  <c r="H42" i="20"/>
  <c r="H41" i="20"/>
  <c r="H40" i="20"/>
  <c r="H36" i="20"/>
  <c r="H35" i="20"/>
  <c r="H34" i="20"/>
  <c r="H33" i="20"/>
  <c r="H32" i="20"/>
  <c r="H31" i="20"/>
  <c r="H29" i="20"/>
  <c r="H28" i="20"/>
  <c r="H26" i="20"/>
  <c r="H25" i="20"/>
  <c r="H24" i="20"/>
  <c r="H20" i="20"/>
  <c r="H19" i="20"/>
  <c r="H18" i="20"/>
  <c r="H17" i="20"/>
  <c r="H16" i="20"/>
  <c r="H14" i="20"/>
  <c r="H13" i="20"/>
  <c r="H12" i="20"/>
  <c r="H11" i="20"/>
  <c r="H10" i="20"/>
  <c r="G22" i="34"/>
  <c r="H22" i="34" s="1"/>
  <c r="G21" i="34"/>
  <c r="H21" i="34" s="1"/>
  <c r="G20" i="34"/>
  <c r="H20" i="34" s="1"/>
  <c r="G19" i="34"/>
  <c r="H19" i="34" s="1"/>
  <c r="G18" i="34"/>
  <c r="H18" i="34" s="1"/>
  <c r="G17" i="34"/>
  <c r="H17" i="34" s="1"/>
  <c r="G16" i="34"/>
  <c r="H16" i="34" s="1"/>
  <c r="G14" i="34"/>
  <c r="H14" i="34" s="1"/>
  <c r="G13" i="34"/>
  <c r="H13" i="34" s="1"/>
  <c r="G12" i="34"/>
  <c r="H12" i="34" s="1"/>
  <c r="G11" i="34"/>
  <c r="H11" i="34" s="1"/>
  <c r="H10" i="34"/>
  <c r="G8" i="34"/>
  <c r="H8" i="34" s="1"/>
  <c r="G7" i="34"/>
  <c r="G6" i="34"/>
  <c r="H6" i="34" s="1"/>
  <c r="G4" i="34"/>
  <c r="H4" i="34" s="1"/>
  <c r="G108" i="24"/>
  <c r="H108" i="24" s="1"/>
  <c r="G107" i="24"/>
  <c r="H107" i="24" s="1"/>
  <c r="G106" i="24"/>
  <c r="H106" i="24" s="1"/>
  <c r="G105" i="24"/>
  <c r="H105" i="24" s="1"/>
  <c r="G104" i="24"/>
  <c r="H104" i="24" s="1"/>
  <c r="G103" i="24"/>
  <c r="H103" i="24" s="1"/>
  <c r="G102" i="24"/>
  <c r="H102" i="24" s="1"/>
  <c r="G176" i="24"/>
  <c r="H176" i="24" s="1"/>
  <c r="G175" i="24"/>
  <c r="H175" i="24" s="1"/>
  <c r="G174" i="24"/>
  <c r="H174" i="24" s="1"/>
  <c r="G173" i="24"/>
  <c r="H173" i="24" s="1"/>
  <c r="G172" i="24"/>
  <c r="H172" i="24" s="1"/>
  <c r="G171" i="24"/>
  <c r="H171" i="24" s="1"/>
  <c r="G170" i="24"/>
  <c r="H170" i="24" s="1"/>
  <c r="G159" i="24"/>
  <c r="H159" i="24" s="1"/>
  <c r="G158" i="24"/>
  <c r="H158" i="24" s="1"/>
  <c r="G157" i="24"/>
  <c r="H157" i="24" s="1"/>
  <c r="G156" i="24"/>
  <c r="H156" i="24" s="1"/>
  <c r="G155" i="24"/>
  <c r="H155" i="24" s="1"/>
  <c r="G154" i="24"/>
  <c r="H154" i="24" s="1"/>
  <c r="G153" i="24"/>
  <c r="H153" i="24" s="1"/>
  <c r="G142" i="24"/>
  <c r="H142" i="24" s="1"/>
  <c r="G141" i="24"/>
  <c r="H141" i="24" s="1"/>
  <c r="G140" i="24"/>
  <c r="H140" i="24" s="1"/>
  <c r="G139" i="24"/>
  <c r="H139" i="24" s="1"/>
  <c r="G138" i="24"/>
  <c r="H138" i="24" s="1"/>
  <c r="G137" i="24"/>
  <c r="H137" i="24" s="1"/>
  <c r="G136" i="24"/>
  <c r="H136" i="24" s="1"/>
  <c r="G125" i="24"/>
  <c r="H125" i="24" s="1"/>
  <c r="G124" i="24"/>
  <c r="H124" i="24" s="1"/>
  <c r="G123" i="24"/>
  <c r="H123" i="24" s="1"/>
  <c r="G122" i="24"/>
  <c r="H122" i="24" s="1"/>
  <c r="G121" i="24"/>
  <c r="H121" i="24" s="1"/>
  <c r="G120" i="24"/>
  <c r="H120" i="24" s="1"/>
  <c r="G119" i="24"/>
  <c r="H119" i="24" s="1"/>
  <c r="G91" i="24"/>
  <c r="H91" i="24" s="1"/>
  <c r="G90" i="24"/>
  <c r="H90" i="24" s="1"/>
  <c r="G89" i="24"/>
  <c r="H89" i="24" s="1"/>
  <c r="G88" i="24"/>
  <c r="H88" i="24" s="1"/>
  <c r="G87" i="24"/>
  <c r="H87" i="24" s="1"/>
  <c r="G86" i="24"/>
  <c r="H86" i="24" s="1"/>
  <c r="G85" i="24"/>
  <c r="H85" i="24" s="1"/>
  <c r="G74" i="24"/>
  <c r="H74" i="24" s="1"/>
  <c r="G73" i="24"/>
  <c r="H73" i="24" s="1"/>
  <c r="G72" i="24"/>
  <c r="H72" i="24" s="1"/>
  <c r="G71" i="24"/>
  <c r="H71" i="24" s="1"/>
  <c r="G70" i="24"/>
  <c r="H70" i="24" s="1"/>
  <c r="G69" i="24"/>
  <c r="H69" i="24" s="1"/>
  <c r="G68" i="24"/>
  <c r="H68" i="24" s="1"/>
  <c r="G57" i="24"/>
  <c r="H57" i="24" s="1"/>
  <c r="G56" i="24"/>
  <c r="H56" i="24" s="1"/>
  <c r="G55" i="24"/>
  <c r="H55" i="24" s="1"/>
  <c r="G54" i="24"/>
  <c r="H54" i="24" s="1"/>
  <c r="G53" i="24"/>
  <c r="H53" i="24" s="1"/>
  <c r="G52" i="24"/>
  <c r="H52" i="24" s="1"/>
  <c r="G51" i="24"/>
  <c r="H51" i="24" s="1"/>
  <c r="G40" i="24"/>
  <c r="H40" i="24" s="1"/>
  <c r="G39" i="24"/>
  <c r="H39" i="24" s="1"/>
  <c r="G38" i="24"/>
  <c r="H38" i="24" s="1"/>
  <c r="G37" i="24"/>
  <c r="H37" i="24" s="1"/>
  <c r="G36" i="24"/>
  <c r="H36" i="24" s="1"/>
  <c r="G35" i="24"/>
  <c r="H35" i="24" s="1"/>
  <c r="G34" i="24"/>
  <c r="H34" i="24" s="1"/>
  <c r="G22" i="24"/>
  <c r="H22" i="24" s="1"/>
  <c r="H10" i="24"/>
  <c r="G11" i="24"/>
  <c r="H11" i="24" s="1"/>
  <c r="G12" i="24"/>
  <c r="H12" i="24" s="1"/>
  <c r="G14" i="24"/>
  <c r="H14" i="24" s="1"/>
  <c r="G15" i="24"/>
  <c r="H15" i="24" s="1"/>
  <c r="G17" i="24"/>
  <c r="H17" i="24" s="1"/>
  <c r="G18" i="24"/>
  <c r="H18" i="24" s="1"/>
  <c r="G19" i="24"/>
  <c r="H19" i="24" s="1"/>
  <c r="G20" i="24"/>
  <c r="H20" i="24" s="1"/>
  <c r="G21" i="24"/>
  <c r="H21" i="24" s="1"/>
  <c r="G23" i="24"/>
  <c r="H23" i="24" s="1"/>
  <c r="H23" i="34" l="1"/>
  <c r="G6" i="27"/>
  <c r="H6" i="27" s="1"/>
  <c r="G6" i="26"/>
  <c r="H6" i="26" s="1"/>
  <c r="G6" i="25"/>
  <c r="H6" i="25" s="1"/>
  <c r="G5" i="23"/>
  <c r="H5" i="23" s="1"/>
  <c r="G6" i="24"/>
  <c r="H6" i="24" s="1"/>
  <c r="G22" i="27" l="1"/>
  <c r="H22" i="27" s="1"/>
  <c r="G21" i="27"/>
  <c r="G8" i="27"/>
  <c r="H8" i="27" s="1"/>
  <c r="G7" i="27"/>
  <c r="G4" i="27"/>
  <c r="H4" i="27" s="1"/>
  <c r="G20" i="26"/>
  <c r="H20" i="26" s="1"/>
  <c r="G19" i="26"/>
  <c r="G8" i="26"/>
  <c r="H8" i="26" s="1"/>
  <c r="G7" i="26"/>
  <c r="G4" i="26"/>
  <c r="H4" i="26" s="1"/>
  <c r="H31" i="26" s="1"/>
  <c r="G21" i="25"/>
  <c r="H21" i="25" s="1"/>
  <c r="G20" i="25"/>
  <c r="G60" i="25"/>
  <c r="H60" i="25" s="1"/>
  <c r="G59" i="25"/>
  <c r="G47" i="25"/>
  <c r="H47" i="25" s="1"/>
  <c r="G46" i="25"/>
  <c r="G34" i="25"/>
  <c r="H34" i="25" s="1"/>
  <c r="G33" i="25"/>
  <c r="G8" i="25"/>
  <c r="H8" i="25" s="1"/>
  <c r="G7" i="25"/>
  <c r="G4" i="25"/>
  <c r="H4" i="25" s="1"/>
  <c r="G41" i="23"/>
  <c r="H41" i="23" s="1"/>
  <c r="G42" i="23"/>
  <c r="H42" i="23" s="1"/>
  <c r="G58" i="23"/>
  <c r="H58" i="23" s="1"/>
  <c r="G57" i="23"/>
  <c r="H57" i="23" s="1"/>
  <c r="G26" i="23"/>
  <c r="H26" i="23" s="1"/>
  <c r="G25" i="23"/>
  <c r="H25" i="23" s="1"/>
  <c r="G161" i="24"/>
  <c r="H161" i="24" s="1"/>
  <c r="G160" i="24"/>
  <c r="G144" i="24"/>
  <c r="H144" i="24" s="1"/>
  <c r="G143" i="24"/>
  <c r="G127" i="24"/>
  <c r="H127" i="24" s="1"/>
  <c r="G126" i="24"/>
  <c r="G110" i="24"/>
  <c r="H110" i="24" s="1"/>
  <c r="G109" i="24"/>
  <c r="G93" i="24"/>
  <c r="H93" i="24" s="1"/>
  <c r="G92" i="24"/>
  <c r="G76" i="24"/>
  <c r="H76" i="24" s="1"/>
  <c r="G75" i="24"/>
  <c r="G59" i="24"/>
  <c r="H59" i="24" s="1"/>
  <c r="G58" i="24"/>
  <c r="G42" i="24"/>
  <c r="H42" i="24" s="1"/>
  <c r="G41" i="24"/>
  <c r="G25" i="24"/>
  <c r="H25" i="24" s="1"/>
  <c r="G24" i="24"/>
  <c r="G8" i="24"/>
  <c r="H8" i="24" s="1"/>
  <c r="G7" i="24"/>
  <c r="G4" i="24"/>
  <c r="H4" i="24" s="1"/>
  <c r="G8" i="23"/>
  <c r="H8" i="23" s="1"/>
  <c r="G7" i="23"/>
  <c r="H7" i="23" s="1"/>
  <c r="H72" i="23" s="1"/>
  <c r="H22" i="20"/>
  <c r="H6" i="20"/>
  <c r="H72" i="25" l="1"/>
  <c r="H35" i="27"/>
  <c r="H177" i="24"/>
  <c r="H8" i="20"/>
  <c r="H4" i="20" l="1"/>
  <c r="H53" i="20" s="1"/>
</calcChain>
</file>

<file path=xl/sharedStrings.xml><?xml version="1.0" encoding="utf-8"?>
<sst xmlns="http://schemas.openxmlformats.org/spreadsheetml/2006/main" count="1642" uniqueCount="229">
  <si>
    <t>Clause</t>
  </si>
  <si>
    <t>Weight
Heigh = 10, 
Medium = 5, 
Low = 1</t>
  </si>
  <si>
    <t>Total</t>
  </si>
  <si>
    <t>DESCRIPTION</t>
  </si>
  <si>
    <t xml:space="preserve">
SCHEDULE A</t>
  </si>
  <si>
    <t>State compliance</t>
  </si>
  <si>
    <t>Response</t>
  </si>
  <si>
    <t>Instructions for completing this workbook</t>
  </si>
  <si>
    <t>1) The cells where information is required to be entered is unprotected in this workbook.</t>
  </si>
  <si>
    <r>
      <t xml:space="preserve">2) Complete all </t>
    </r>
    <r>
      <rPr>
        <b/>
        <sz val="10"/>
        <rFont val="Arial"/>
        <family val="2"/>
      </rPr>
      <t>Light Green</t>
    </r>
    <r>
      <rPr>
        <sz val="10"/>
        <rFont val="Arial"/>
        <family val="2"/>
      </rPr>
      <t xml:space="preserve"> shaded areas with the relevant requested information. Where the colour shading is not shown, complete the accessible cells.</t>
    </r>
  </si>
  <si>
    <t>3) All information shall be submitted in electronic format and this workbook complete in MS Excel format as requested.</t>
  </si>
  <si>
    <t>5) Reference files shall be posted under the relevant folder names indicated below for the different sections of this workbook.</t>
  </si>
  <si>
    <t>6) Filenames shall be descriptive to indicate what information it contains.</t>
  </si>
  <si>
    <t>Completing the Worksheets</t>
  </si>
  <si>
    <t>Sheet Description</t>
  </si>
  <si>
    <t>Sheet Instructions</t>
  </si>
  <si>
    <t>General Questionnaire</t>
  </si>
  <si>
    <t>1) Complete all questions in the space provided.</t>
  </si>
  <si>
    <t>2) Post all relevant electronic copies of documents under a folder named the same as the sheet</t>
  </si>
  <si>
    <t>3) Post all relevant electronic copies of documents under a folder named the same as the sheet</t>
  </si>
  <si>
    <t>2) Give justification and references to support the answers provided</t>
  </si>
  <si>
    <t>Risk and Support Questionnaire</t>
  </si>
  <si>
    <t>Reference/ Justification</t>
  </si>
  <si>
    <t>Question</t>
  </si>
  <si>
    <t>Proof to be submitted</t>
  </si>
  <si>
    <t>A</t>
  </si>
  <si>
    <t>Tenderer</t>
  </si>
  <si>
    <t>Company name</t>
  </si>
  <si>
    <t>Address of Head Quarters</t>
  </si>
  <si>
    <t>Contact details</t>
  </si>
  <si>
    <t>Website adress</t>
  </si>
  <si>
    <t xml:space="preserve">
SCHEDULE B
Yes (or Y), Partial (or P), No (or N)</t>
  </si>
  <si>
    <t>Installed base/time that the product has been installed</t>
  </si>
  <si>
    <r>
      <t>c.</t>
    </r>
    <r>
      <rPr>
        <sz val="7"/>
        <color theme="1"/>
        <rFont val="Times New Roman"/>
        <family val="1"/>
      </rPr>
      <t xml:space="preserve">     </t>
    </r>
    <r>
      <rPr>
        <sz val="10"/>
        <color theme="1"/>
        <rFont val="Arial"/>
        <family val="2"/>
      </rPr>
      <t>Provide customers references, quantities and contract values of the above</t>
    </r>
  </si>
  <si>
    <t>Deviations from standard</t>
  </si>
  <si>
    <r>
      <t>a.</t>
    </r>
    <r>
      <rPr>
        <sz val="7"/>
        <color theme="1"/>
        <rFont val="Times New Roman"/>
        <family val="1"/>
      </rPr>
      <t xml:space="preserve">     </t>
    </r>
    <r>
      <rPr>
        <sz val="10"/>
        <color theme="1"/>
        <rFont val="Arial"/>
        <family val="2"/>
      </rPr>
      <t>Deviation schedules within the A&amp;B technical schedules for all items being offered to be completed</t>
    </r>
  </si>
  <si>
    <t>Ability to deliver</t>
  </si>
  <si>
    <r>
      <t>a.</t>
    </r>
    <r>
      <rPr>
        <sz val="7"/>
        <color theme="1"/>
        <rFont val="Times New Roman"/>
        <family val="1"/>
      </rPr>
      <t xml:space="preserve">     </t>
    </r>
    <r>
      <rPr>
        <sz val="10"/>
        <color theme="1"/>
        <rFont val="Arial"/>
        <family val="2"/>
      </rPr>
      <t>Briefly describe the nature of your resources in the Republic of South Africa e.g. workshop facilities, test equipment, etc</t>
    </r>
  </si>
  <si>
    <r>
      <t>b.</t>
    </r>
    <r>
      <rPr>
        <sz val="7"/>
        <color theme="1"/>
        <rFont val="Times New Roman"/>
        <family val="1"/>
      </rPr>
      <t xml:space="preserve">     </t>
    </r>
    <r>
      <rPr>
        <sz val="10"/>
        <color theme="1"/>
        <rFont val="Arial"/>
        <family val="2"/>
      </rPr>
      <t>Briefly describe the sizes and capacities of your design, production and testing facilities.</t>
    </r>
  </si>
  <si>
    <t>Historical performance</t>
  </si>
  <si>
    <r>
      <t>d.</t>
    </r>
    <r>
      <rPr>
        <sz val="7"/>
        <color theme="1"/>
        <rFont val="Times New Roman"/>
        <family val="1"/>
      </rPr>
      <t xml:space="preserve">     </t>
    </r>
    <r>
      <rPr>
        <sz val="10"/>
        <color theme="1"/>
        <rFont val="Arial"/>
        <family val="2"/>
      </rPr>
      <t xml:space="preserve">Details of any similar projects that have been undertaken by the Tenderer and references from relevant customers.  </t>
    </r>
  </si>
  <si>
    <t>Spares holding</t>
  </si>
  <si>
    <r>
      <t>b.</t>
    </r>
    <r>
      <rPr>
        <sz val="7"/>
        <color theme="1"/>
        <rFont val="Times New Roman"/>
        <family val="1"/>
      </rPr>
      <t xml:space="preserve">     </t>
    </r>
    <r>
      <rPr>
        <sz val="10"/>
        <color theme="1"/>
        <rFont val="Arial"/>
        <family val="2"/>
      </rPr>
      <t>Describe your policy on availability of spare parts and expansion parts for a period of ten years subsequent to the expiry of the supply contract.</t>
    </r>
  </si>
  <si>
    <t>4) Any other format for the submission of the requested electronic information will NOT be evaluated.</t>
  </si>
  <si>
    <r>
      <t>a.</t>
    </r>
    <r>
      <rPr>
        <sz val="7"/>
        <color theme="1"/>
        <rFont val="Times New Roman"/>
        <family val="1"/>
      </rPr>
      <t xml:space="preserve">     </t>
    </r>
    <r>
      <rPr>
        <sz val="10"/>
        <color theme="1"/>
        <rFont val="Arial"/>
        <family val="2"/>
      </rPr>
      <t>Provide details on the companies staff complement dedicated to the following:</t>
    </r>
  </si>
  <si>
    <t xml:space="preserve">i. Sales </t>
  </si>
  <si>
    <t xml:space="preserve">ii. Technical support </t>
  </si>
  <si>
    <r>
      <t>ii</t>
    </r>
    <r>
      <rPr>
        <sz val="10"/>
        <color theme="1"/>
        <rFont val="Arial"/>
        <family val="2"/>
      </rPr>
      <t xml:space="preserve">i. Maintenance </t>
    </r>
  </si>
  <si>
    <r>
      <t xml:space="preserve">4) The Risk and Support Questionnaire needs to be completed for </t>
    </r>
    <r>
      <rPr>
        <b/>
        <i/>
        <sz val="10"/>
        <rFont val="Arial"/>
        <family val="2"/>
      </rPr>
      <t>each item/product</t>
    </r>
    <r>
      <rPr>
        <sz val="10"/>
        <rFont val="Arial"/>
        <family val="2"/>
      </rPr>
      <t xml:space="preserve">, in separate worksheets, that a tender is being submitted </t>
    </r>
  </si>
  <si>
    <t>8) The reference columns in all sheets are to be completed . Suppliers are required to reference supporting documentation to justify stated compliance.</t>
  </si>
  <si>
    <t>Deviation</t>
  </si>
  <si>
    <t>Describe deviation</t>
  </si>
  <si>
    <t>State Name  of Metering kiosks manufacturer (if not in-house)</t>
  </si>
  <si>
    <t>State Name  of Metering kiosk assembly and wiring manufacturer (if not in-house)</t>
  </si>
  <si>
    <t>Score
Yes = 3, 
Partially = 1, 
No = 0</t>
  </si>
  <si>
    <t>SPU single phase kiosk</t>
  </si>
  <si>
    <t>General</t>
  </si>
  <si>
    <t>Manufactured to the requirements of 240-76628293; Standard for energy meter kiosks: Low-voltage for small power users (SPU).</t>
  </si>
  <si>
    <t>Chemical treatment of kiosks according to 240-98195962; Chemical treatment and powder coating of 3CR12 metering kiosks</t>
  </si>
  <si>
    <t xml:space="preserve">Manufactured to the requirements of D-1004; Manufacturing drawings for single phase SPU metering kiosks outdoor. </t>
  </si>
  <si>
    <t>SPU three phase phase kiosk 25 &amp; 50kVA</t>
  </si>
  <si>
    <t>SPU &amp; LPU three phase phase kiosk 100kVA</t>
  </si>
  <si>
    <t xml:space="preserve">Manufactured to the requirements of D-1002; Manufacturing drawings for three phase SPU 25 &amp; 50kVA metering kiosks outdoor. </t>
  </si>
  <si>
    <t xml:space="preserve">Manufactured to the requirements of D-1003; Manufacturing drawings for three phase SPU &amp; LPU 100kVA metering kiosks outdoor. </t>
  </si>
  <si>
    <t>State if tendered for</t>
  </si>
  <si>
    <r>
      <t>Metering kiosks SPU single and three phase</t>
    </r>
    <r>
      <rPr>
        <b/>
        <sz val="12"/>
        <color theme="1"/>
        <rFont val="Calibri"/>
        <family val="2"/>
        <scheme val="minor"/>
      </rPr>
      <t xml:space="preserve">
</t>
    </r>
  </si>
  <si>
    <t>Manufactured to the requirements of 240-76625427; Standard for energy meter kiosks: Low voltage multi-way for small power users (SPU) underground supply networks.</t>
  </si>
  <si>
    <t xml:space="preserve">Metering kiosks SPU multi-way
</t>
  </si>
  <si>
    <t xml:space="preserve">Manufactured to the requirements of D-1011; Manufacturing drawings for 2-3 way single phase ground mount metering kiosks. </t>
  </si>
  <si>
    <t>SPU multiway 2-3 way single phase: BS footprint meters</t>
  </si>
  <si>
    <t>SPU multiway 4 way single phase: BS footprint meters</t>
  </si>
  <si>
    <t xml:space="preserve">Manufactured to the requirements of D-1019; Manufacturing drawings for 4 way single phase ground mount metering kiosks. </t>
  </si>
  <si>
    <t>SPU multiway 6 way single phase: BS footprint meters</t>
  </si>
  <si>
    <t xml:space="preserve">Manufactured to the requirements of D-1020; Manufacturing drawings for 6 way single phase ground mount metering kiosks. </t>
  </si>
  <si>
    <t>SPU multiway 2 way three phase: BS footprint meters</t>
  </si>
  <si>
    <t xml:space="preserve">Manufactured to the requirements of D-1012; Manufacturing drawings for 2 way three phase ground mount metering kiosks. </t>
  </si>
  <si>
    <t>SPU multiway 4 way three phase: BS footprint meters</t>
  </si>
  <si>
    <t xml:space="preserve">Manufactured to the requirements of D-1018; Manufacturing drawings for 4 way single three ground mount metering kiosks. </t>
  </si>
  <si>
    <t>SPU multiway 2 way single phase: Din-rail meters</t>
  </si>
  <si>
    <t xml:space="preserve">Manufactured to the requirements of D-1035; Manufacturing drawings for 2 way single phase Din-rail meters ground mount metering kiosks. </t>
  </si>
  <si>
    <t>SPU multiway 4 way single phase: Din-rail meters</t>
  </si>
  <si>
    <t xml:space="preserve">Manufactured to the requirements of D-1036; Manufacturing drawings for 4 way single phase Din-rail meters ground mount metering kiosks. </t>
  </si>
  <si>
    <t>SPU multiway 6 way single phase: Din-rail meters</t>
  </si>
  <si>
    <t xml:space="preserve">Manufactured to the requirements of D-1037; Manufacturing drawings for 6 way single phase Din-rail meters ground mount metering kiosks. </t>
  </si>
  <si>
    <t>SPU multiway 8 way single phase: Din-rail meters</t>
  </si>
  <si>
    <t>SPU multiway 12 way single phase: Din-rail meters</t>
  </si>
  <si>
    <t xml:space="preserve">Manufactured to the requirements of D-1039; Manufacturing drawings for 12 way single phase Din-rail meters ground mount metering kiosks. </t>
  </si>
  <si>
    <t>SPU multiway 15 way single phase - wall mount</t>
  </si>
  <si>
    <t xml:space="preserve">Manufactured to the requirements of D-1022; Manufacturing drawings for 15 way single phase wall mount metering kiosks. </t>
  </si>
  <si>
    <t xml:space="preserve">Metering kiosks LPU 
</t>
  </si>
  <si>
    <t>Manufactured to the requirements of 240-76628117; Standard for energy meter kiosks: Outdoor pole- or ground mounted, low-voltage, 200kVA to 500kVA for large electrical power users (LPU)</t>
  </si>
  <si>
    <t>LPU 200-500kVA three phase kiosk - outdoor</t>
  </si>
  <si>
    <t xml:space="preserve">Manufactured to the requirements of D-1000; Manufacturing drawings for 200 – 500kVA LPU  metering kiosks outdoor. </t>
  </si>
  <si>
    <t>LPU 100-500kVA three phase kiosk - ground mount</t>
  </si>
  <si>
    <t>Manufactured to the requirements of 240-76628297; Standard for energy meter kiosks: Ground mounted, low-voltage, 100kVA to 1MVA for large electrical power users (LPU).</t>
  </si>
  <si>
    <t xml:space="preserve">Manufactured to the requirements of D-1023; Manufacturing drawings for 100 – 500kVA LPU  metering kiosks ground mounted. </t>
  </si>
  <si>
    <t>LPU 1MVA three phase kiosk - ground mount</t>
  </si>
  <si>
    <t xml:space="preserve">Manufactured to the requirements of D-1016; Manufacturing drawings for 1MVA LPU  metering kiosks ground mounted. </t>
  </si>
  <si>
    <t>LPU CT/VT kiosk - outdoor</t>
  </si>
  <si>
    <t>Manufactured to the requirements of 240-76628667; Standard for energy meter kiosks: Medium-voltage for Current/Voltage transformers for large power users (LPU)</t>
  </si>
  <si>
    <t>Manufactured to the requirements of D-1001; Manufacturing drawings for CT/VT unit metering kiosks</t>
  </si>
  <si>
    <t xml:space="preserve">Metering kiosks SPU secure pole top
</t>
  </si>
  <si>
    <t>Manufactured to the requirements of 240-55146411; Standard for energy meter kiosks: Secure pole-top multi-way metering kiosks</t>
  </si>
  <si>
    <t xml:space="preserve">Manufactured to the requirements of D-1030; Manufacturing drawings for secure pole-top single phase 2-way metering kiosks. </t>
  </si>
  <si>
    <t>Secure pole-top SPU 2 way single phase</t>
  </si>
  <si>
    <t>Secure pole-top SPU 4 way single phase</t>
  </si>
  <si>
    <t xml:space="preserve">Manufactured to the requirements of D-1031; Manufacturing drawings for secure pole-top single phase 4-way metering kiosks. </t>
  </si>
  <si>
    <t>Secure pole-top SPU 6 way single phase</t>
  </si>
  <si>
    <t xml:space="preserve">Manufactured to the requirements of D-1032; Manufacturing drawings for secure pole-top single phase 6-way metering kiosks. </t>
  </si>
  <si>
    <t>Secure pole-top SPU 8 way single phase</t>
  </si>
  <si>
    <t xml:space="preserve">Manufactured to the requirements of D-1033; Manufacturing drawings for secure pole-top single phase 8-way metering kiosks. </t>
  </si>
  <si>
    <t>Secure pole-top RAT</t>
  </si>
  <si>
    <t xml:space="preserve">Manufactured to the requirements of D-1034; Manufacturing drawings for secure pole-top remote access terminal (RAT) metering kiosks. </t>
  </si>
  <si>
    <t xml:space="preserve">Metering kiosks LPU wall mount
</t>
  </si>
  <si>
    <t>Manufactured to the requirements of 240-76628295 Standard for energy meter kiosks: Indoor wall mounted meter panels (LPU)</t>
  </si>
  <si>
    <t xml:space="preserve">Manufactured to the requirements of D-1014; Manufacturing drawings for single feeder indoor wall-mount metering kiosks. </t>
  </si>
  <si>
    <t xml:space="preserve">Manufactured to the requirements of D-1023; Manufacturing drawings for single feeder indoor wall-mount metering plate. </t>
  </si>
  <si>
    <t>LPU wall mount meter plate three phase</t>
  </si>
  <si>
    <t>LPU wall mount meter kiosk three phase</t>
  </si>
  <si>
    <t xml:space="preserve">Metering kiosks substation outdoor
</t>
  </si>
  <si>
    <t>Manufactured to the requirements of 240-80309303; Standard for substation meter panels: Outdoor single and dual feeder</t>
  </si>
  <si>
    <t xml:space="preserve">Manufactured to the requirements of D-5806; Manufacturing drawings for substation single feeder outdoor door metering kiosks </t>
  </si>
  <si>
    <t>Substation outdoor - single feeder</t>
  </si>
  <si>
    <t>Substation outdoor - dual feeder</t>
  </si>
  <si>
    <t xml:space="preserve">Manufactured to the requirements of D-5805; Manufacturing drawings for substation dual feeder outdoor door metering kiosks </t>
  </si>
  <si>
    <r>
      <t>a.</t>
    </r>
    <r>
      <rPr>
        <sz val="7"/>
        <color theme="1"/>
        <rFont val="Times New Roman"/>
        <family val="1"/>
      </rPr>
      <t xml:space="preserve">     </t>
    </r>
    <r>
      <rPr>
        <sz val="10"/>
        <color theme="1"/>
        <rFont val="Arial"/>
        <family val="2"/>
      </rPr>
      <t>Supplier to state the date of first production of similar metering kiosks</t>
    </r>
  </si>
  <si>
    <r>
      <t>b.</t>
    </r>
    <r>
      <rPr>
        <sz val="7"/>
        <color theme="1"/>
        <rFont val="Times New Roman"/>
        <family val="1"/>
      </rPr>
      <t xml:space="preserve">     </t>
    </r>
    <r>
      <rPr>
        <sz val="10"/>
        <color theme="1"/>
        <rFont val="Arial"/>
        <family val="2"/>
      </rPr>
      <t>State the customer(s) that you have delivered to or that are still in progress during the past five (5) years.</t>
    </r>
  </si>
  <si>
    <t>c.     Guaranteed lead times for the manufacture and delivery of metering kiosks</t>
  </si>
  <si>
    <t>d.     The number of metering kiosks that can be produced per month with the Tenderer’s current capability.</t>
  </si>
  <si>
    <t>e.     The implications of increasing the number of metering kiosks that can be produced per month.</t>
  </si>
  <si>
    <t>a.     Provide the original and actual delivery dates of those metering kiosks listed in point 1 above.</t>
  </si>
  <si>
    <t>b.     Where applicable provide the major reasons for delivery delays for those metering kiosks that were delivered more than six (6) months behind the original delivery schedule</t>
  </si>
  <si>
    <t>c.     If not already detailed in your answers to the above questions, state what experience you have had with the different types of metering kiosks</t>
  </si>
  <si>
    <t>a.     Describe the recommended metering kiosks spares holdings with respect to Eskom’s geographical locations and scheme availability requirements.</t>
  </si>
  <si>
    <t>f.     List and describe the number of metering kiosks that are currently in manufacturing progress and or planned to start through 2017 versus the number of technical staff directly involved with the production of metering kiosks.</t>
  </si>
  <si>
    <t>Link between supplier / manufacturer and sub-contractor</t>
  </si>
  <si>
    <r>
      <t>a.</t>
    </r>
    <r>
      <rPr>
        <sz val="7"/>
        <color theme="1"/>
        <rFont val="Times New Roman"/>
        <family val="1"/>
      </rPr>
      <t xml:space="preserve">     </t>
    </r>
    <r>
      <rPr>
        <sz val="10"/>
        <color theme="1"/>
        <rFont val="Arial"/>
        <family val="2"/>
      </rPr>
      <t>State what functions during the manufacturing are sub-contracted?</t>
    </r>
  </si>
  <si>
    <r>
      <t>c.</t>
    </r>
    <r>
      <rPr>
        <sz val="7"/>
        <color theme="1"/>
        <rFont val="Times New Roman"/>
        <family val="1"/>
      </rPr>
      <t xml:space="preserve">     </t>
    </r>
    <r>
      <rPr>
        <sz val="10"/>
        <color theme="1"/>
        <rFont val="Arial"/>
        <family val="2"/>
      </rPr>
      <t>State what quality controls are in place to guarantee work from the sub-contractors?</t>
    </r>
  </si>
  <si>
    <t>b.     State how long has each sub-contractor being doing the sub-contracted work?</t>
  </si>
  <si>
    <r>
      <t>iv</t>
    </r>
    <r>
      <rPr>
        <sz val="10"/>
        <color theme="1"/>
        <rFont val="Arial"/>
        <family val="2"/>
      </rPr>
      <t xml:space="preserve">. Kiosk testing </t>
    </r>
  </si>
  <si>
    <r>
      <t>iv</t>
    </r>
    <r>
      <rPr>
        <sz val="10"/>
        <color theme="1"/>
        <rFont val="Arial"/>
        <family val="2"/>
      </rPr>
      <t xml:space="preserve">. Quality testing </t>
    </r>
  </si>
  <si>
    <t>Maintenance and testing</t>
  </si>
  <si>
    <t>Item</t>
  </si>
  <si>
    <t>Proposed Deviation</t>
  </si>
  <si>
    <t>Deviation schedule</t>
  </si>
  <si>
    <t xml:space="preserve">7) This excel document must be provided in duplicate with the name of the duplicate being “Metering kiosks Schedules - Copy”.  </t>
  </si>
  <si>
    <t>9) Risk and Support Questionnaires must be completed for each group of items, where multiple offers are submitted for a single item, on separate sheets.</t>
  </si>
  <si>
    <t xml:space="preserve"> A&amp;B Schedules</t>
  </si>
  <si>
    <t>1) Complete these worksheets with all relevant deviations.</t>
  </si>
  <si>
    <t>Risk &amp; Support Questionnaires</t>
  </si>
  <si>
    <t>1) Complete these worksheets as required.</t>
  </si>
  <si>
    <t>1.2.1</t>
  </si>
  <si>
    <t>3CR12 kiosks</t>
  </si>
  <si>
    <t>Electrical equipment:</t>
  </si>
  <si>
    <t>1. Miniature circuit breakers</t>
  </si>
  <si>
    <t>State type</t>
  </si>
  <si>
    <t>2. Surge arrestors</t>
  </si>
  <si>
    <t>3. Terminals</t>
  </si>
  <si>
    <t>4. Wiring</t>
  </si>
  <si>
    <t>Layout  according to D-1011</t>
  </si>
  <si>
    <t>1. Dimensions</t>
  </si>
  <si>
    <t>5. Gland plate</t>
  </si>
  <si>
    <t>2. External layout, hinges, locking mechanism, windows</t>
  </si>
  <si>
    <t>4. Gland plate</t>
  </si>
  <si>
    <t>5. Base</t>
  </si>
  <si>
    <t>5. Notices and labels</t>
  </si>
  <si>
    <t>6. Main circuit breaker</t>
  </si>
  <si>
    <t>Layout  according to D-1022</t>
  </si>
  <si>
    <t>Manufactured to the requirements of 240-76625577; Standard for energy meter kiosks: 15 way single phase wall mount metering kiosks (SPU).</t>
  </si>
  <si>
    <t>Layout  according to D-1019</t>
  </si>
  <si>
    <t>Layout  according to D-1020</t>
  </si>
  <si>
    <t>Layout  according to D-1012</t>
  </si>
  <si>
    <t>Layout  according to D-1018</t>
  </si>
  <si>
    <t>Layout  according to D-1035</t>
  </si>
  <si>
    <t>Layout  according to D-1036</t>
  </si>
  <si>
    <t>Layout  according to D-1037</t>
  </si>
  <si>
    <t>Layout  according to D-1038</t>
  </si>
  <si>
    <t xml:space="preserve">Manufactured to the requirements of D-1038; Manufacturing drawings for 8 way single phase Din-rail meters ground mount metering kiosks. </t>
  </si>
  <si>
    <t>Layout  according to D-1039</t>
  </si>
  <si>
    <t>Layout  according to D-1004</t>
  </si>
  <si>
    <t>1. Miniature circuit breaker</t>
  </si>
  <si>
    <t>2. Surge arrestor</t>
  </si>
  <si>
    <t>3. Internal layout</t>
  </si>
  <si>
    <t>Layout  according to D-1002</t>
  </si>
  <si>
    <t>6. Notices and labels</t>
  </si>
  <si>
    <t>Layout  according to D-1003</t>
  </si>
  <si>
    <t>5. Meter</t>
  </si>
  <si>
    <t>4. Busbars + insulators</t>
  </si>
  <si>
    <t>6. Base</t>
  </si>
  <si>
    <t>7. Notices and labels</t>
  </si>
  <si>
    <t>State all types</t>
  </si>
  <si>
    <t>1. Fuses and fuse holders</t>
  </si>
  <si>
    <t>5. Wiring</t>
  </si>
  <si>
    <t>5. Test blocks</t>
  </si>
  <si>
    <t>State all type</t>
  </si>
  <si>
    <t>Layout  according to D-1000</t>
  </si>
  <si>
    <t>Layout  according to D-1023</t>
  </si>
  <si>
    <t>Layout  according to D-1016</t>
  </si>
  <si>
    <t>Layout  according to D-1001</t>
  </si>
  <si>
    <t>6. Meter</t>
  </si>
  <si>
    <t>4. Fuses and fuse holders</t>
  </si>
  <si>
    <t>1. Moulded case circuit breakers</t>
  </si>
  <si>
    <t>6. Meters</t>
  </si>
  <si>
    <t>2. External layout, hinges, locking mechanism</t>
  </si>
  <si>
    <t>2. Terminals</t>
  </si>
  <si>
    <t>3. Wiring</t>
  </si>
  <si>
    <t>4. Meters</t>
  </si>
  <si>
    <t>5. Main circuit breaker</t>
  </si>
  <si>
    <t>4. Gland plate and glands</t>
  </si>
  <si>
    <t>Layout  according to D-1030</t>
  </si>
  <si>
    <t>Layout  according to D-1031</t>
  </si>
  <si>
    <t>Layout  according to D-1032</t>
  </si>
  <si>
    <t>Layout  according to D-1033</t>
  </si>
  <si>
    <t>Layout  according to D-1034</t>
  </si>
  <si>
    <t>Layout  according to D-1014</t>
  </si>
  <si>
    <t>2. Layout, hinges, locking mechanism</t>
  </si>
  <si>
    <t>3. Notices and labels</t>
  </si>
  <si>
    <t>Layout  according to D-5806</t>
  </si>
  <si>
    <t>Layout  according to D-5805</t>
  </si>
  <si>
    <t>4. Test blocks</t>
  </si>
  <si>
    <t xml:space="preserve">1. Previous experience with manufacturing metering kiosks = 25
2. No experience = 15
3. Late deliveries = -5
4. No references of similar projects = -5
5. No references from customers = -5
6. Some fields left open or no meaningful information provided = -5 for each item
7. Nothing entered = 0
</t>
  </si>
  <si>
    <t xml:space="preserve">1. No work subcontracted = 30
2. Work subcontracted and details provided = 30
3. Work subcontracted and no details stated = 15
4. Subcontractor has experience less than 2 years = 5
5. No subcontractor experience stated = -5
6. No quality controls stated for subcontractor = -5
7. Some fields left open or no meaningful information provided = -10 for each item.
8. Nothing entered = 0
</t>
  </si>
  <si>
    <t xml:space="preserve">1. Spares holding listed = 20
2. Limited spares holding = 10
3. Some fields left open or no meaningful information provided = -10 for each item
4. Nothing entered = 0
</t>
  </si>
  <si>
    <t xml:space="preserve">1. Adequate staff = 50
2. Not adequate staff = 25
3. Some fields left open or no meaningful information provided = -10 for each item
4. Nothing entered = 0
</t>
  </si>
  <si>
    <t xml:space="preserve">1. Adequate facilities = 25
2. Not adequate = 15
3. Guaranteed lead times &gt; 10 weeks = - 5
4. Guaranteed lead times &gt; 20 weeks = -10
5. Number of kiosks per month &lt; 100 = -5
6. Number of kiosks per month &lt; 50 = -10
7. Number of kiosks per month &lt; 25= - 15
8. Number of kiosks currently in production = -5 for none
9. Some fields left open or no meaningful information provided = -5 for each item
10. Nothing entered = 0
</t>
  </si>
  <si>
    <t xml:space="preserve">1. Existing contract with Eskom for this range of kiosks = 25
2. Existing contract with Eskom for part of the range or with other municipalities = 20
3. Existing contract for other panels not part of this range = 15
4. New entry to market = 15
5. No previous customers for kiosks = 5
6. No references = 5
7. Some fields left open or no meaningful information provided = -5 for each item
8. Nothing entered = 0
</t>
  </si>
  <si>
    <t>Scoring</t>
  </si>
  <si>
    <t xml:space="preserve">1. None = 25
2. Deviations found 15
3. Nothing listed = 0
</t>
  </si>
  <si>
    <t>SCHEDULE B
Yes (or Y), Partial (or P), No (or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</si>
</sst>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family val="2"/>
    </font>
    <font>
      <b/>
      <sz val="10"/>
      <name val="Arial"/>
      <family val="2"/>
    </font>
    <font>
      <sz val="9"/>
      <name val="Arial"/>
      <family val="2"/>
    </font>
    <font>
      <b/>
      <sz val="9"/>
      <color rgb="FF000000"/>
      <name val="Arial"/>
      <family val="2"/>
    </font>
    <font>
      <sz val="9"/>
      <color rgb="FF000000"/>
      <name val="Arial"/>
      <family val="2"/>
    </font>
    <font>
      <sz val="11"/>
      <color theme="1"/>
      <name val="Calibri"/>
      <family val="2"/>
      <scheme val="minor"/>
    </font>
    <font>
      <sz val="11"/>
      <color rgb="FF006100"/>
      <name val="Calibri"/>
      <family val="2"/>
      <scheme val="minor"/>
    </font>
    <font>
      <b/>
      <sz val="12"/>
      <color theme="1"/>
      <name val="Calibri"/>
      <family val="2"/>
      <scheme val="minor"/>
    </font>
    <font>
      <b/>
      <sz val="12"/>
      <name val="Arial"/>
      <family val="2"/>
    </font>
    <font>
      <b/>
      <sz val="11"/>
      <name val="Arial"/>
      <family val="2"/>
    </font>
    <font>
      <sz val="10"/>
      <color theme="1"/>
      <name val="Arial"/>
      <family val="2"/>
    </font>
    <font>
      <sz val="7"/>
      <color theme="1"/>
      <name val="Times New Roman"/>
      <family val="1"/>
    </font>
    <font>
      <u/>
      <sz val="10"/>
      <color indexed="12"/>
      <name val="Arial"/>
      <family val="2"/>
    </font>
    <font>
      <b/>
      <sz val="10"/>
      <color theme="1"/>
      <name val="Arial"/>
      <family val="2"/>
    </font>
    <font>
      <b/>
      <sz val="11"/>
      <color theme="1"/>
      <name val="Calibri"/>
      <family val="2"/>
      <scheme val="minor"/>
    </font>
    <font>
      <b/>
      <i/>
      <sz val="10"/>
      <name val="Arial"/>
      <family val="2"/>
    </font>
  </fonts>
  <fills count="11">
    <fill>
      <patternFill patternType="none"/>
    </fill>
    <fill>
      <patternFill patternType="gray125"/>
    </fill>
    <fill>
      <patternFill patternType="solid">
        <fgColor indexed="55"/>
        <bgColor indexed="64"/>
      </patternFill>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indexed="4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theme="0" tint="-0.3499862666707357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s>
  <cellStyleXfs count="5">
    <xf numFmtId="0" fontId="0" fillId="0" borderId="0"/>
    <xf numFmtId="0" fontId="7" fillId="3" borderId="0" applyNumberFormat="0" applyBorder="0" applyAlignment="0" applyProtection="0"/>
    <xf numFmtId="0" fontId="6" fillId="4" borderId="0" applyNumberFormat="0" applyBorder="0" applyAlignment="0" applyProtection="0"/>
    <xf numFmtId="0" fontId="1" fillId="0" borderId="0"/>
    <xf numFmtId="0" fontId="13" fillId="0" borderId="0" applyNumberFormat="0" applyFill="0" applyBorder="0" applyAlignment="0" applyProtection="0">
      <alignment vertical="top"/>
      <protection locked="0"/>
    </xf>
  </cellStyleXfs>
  <cellXfs count="132">
    <xf numFmtId="0" fontId="0" fillId="0" borderId="0" xfId="0"/>
    <xf numFmtId="0" fontId="9" fillId="0" borderId="0" xfId="0" applyFont="1" applyBorder="1" applyAlignment="1">
      <alignment horizontal="center" vertical="center"/>
    </xf>
    <xf numFmtId="0" fontId="9" fillId="0" borderId="0" xfId="0" applyFont="1" applyBorder="1" applyAlignment="1">
      <alignment vertical="center"/>
    </xf>
    <xf numFmtId="0" fontId="1" fillId="0" borderId="0" xfId="0" applyFont="1" applyBorder="1" applyAlignment="1">
      <alignment horizontal="center" vertical="center"/>
    </xf>
    <xf numFmtId="0" fontId="0" fillId="0" borderId="1" xfId="0" applyBorder="1"/>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2" fillId="0" borderId="7" xfId="0" applyFont="1" applyBorder="1" applyAlignment="1">
      <alignment horizontal="center"/>
    </xf>
    <xf numFmtId="0" fontId="0" fillId="6" borderId="1" xfId="0" applyFill="1" applyBorder="1" applyAlignment="1" applyProtection="1">
      <alignment horizontal="center"/>
      <protection locked="0"/>
    </xf>
    <xf numFmtId="0" fontId="9" fillId="0" borderId="0" xfId="3" applyFont="1"/>
    <xf numFmtId="0" fontId="1" fillId="0" borderId="0" xfId="3" applyAlignment="1">
      <alignment wrapText="1"/>
    </xf>
    <xf numFmtId="0" fontId="1" fillId="0" borderId="0" xfId="3"/>
    <xf numFmtId="0" fontId="1" fillId="0" borderId="0" xfId="3" applyAlignment="1">
      <alignment horizontal="center" wrapText="1"/>
    </xf>
    <xf numFmtId="0" fontId="1" fillId="0" borderId="0" xfId="3" applyAlignment="1"/>
    <xf numFmtId="0" fontId="1" fillId="0" borderId="0" xfId="3" applyFont="1"/>
    <xf numFmtId="0" fontId="1" fillId="0" borderId="0" xfId="3" applyFont="1" applyAlignment="1">
      <alignment horizontal="center" wrapText="1"/>
    </xf>
    <xf numFmtId="0" fontId="2" fillId="0" borderId="0" xfId="3" applyFont="1"/>
    <xf numFmtId="0" fontId="1" fillId="0" borderId="0" xfId="3" applyFont="1" applyAlignment="1"/>
    <xf numFmtId="0" fontId="10" fillId="5" borderId="0" xfId="3" applyFont="1" applyFill="1" applyAlignment="1">
      <alignment horizontal="center" wrapText="1"/>
    </xf>
    <xf numFmtId="0" fontId="10" fillId="5" borderId="0" xfId="3" applyFont="1" applyFill="1" applyAlignment="1">
      <alignment wrapText="1"/>
    </xf>
    <xf numFmtId="0" fontId="13" fillId="7" borderId="0" xfId="4" applyFill="1" applyAlignment="1" applyProtection="1">
      <alignment horizontal="center" vertical="center" wrapText="1"/>
    </xf>
    <xf numFmtId="0" fontId="1" fillId="7" borderId="0" xfId="3" applyFill="1" applyAlignment="1">
      <alignment wrapText="1"/>
    </xf>
    <xf numFmtId="0" fontId="10" fillId="0" borderId="0" xfId="0" applyFont="1" applyAlignment="1">
      <alignment horizontal="center"/>
    </xf>
    <xf numFmtId="0" fontId="10" fillId="0" borderId="0" xfId="0" applyFont="1"/>
    <xf numFmtId="0" fontId="10" fillId="0" borderId="4" xfId="0" applyFont="1" applyBorder="1" applyAlignment="1">
      <alignment horizontal="center"/>
    </xf>
    <xf numFmtId="0" fontId="2" fillId="0" borderId="17" xfId="0" applyFont="1" applyBorder="1" applyAlignment="1"/>
    <xf numFmtId="0" fontId="2" fillId="0" borderId="18" xfId="0" applyFont="1" applyBorder="1" applyAlignment="1"/>
    <xf numFmtId="0" fontId="2" fillId="0" borderId="13" xfId="0" applyFont="1" applyBorder="1" applyAlignment="1"/>
    <xf numFmtId="0" fontId="2" fillId="0" borderId="10" xfId="0" applyFont="1" applyBorder="1" applyAlignment="1">
      <alignment horizontal="center"/>
    </xf>
    <xf numFmtId="0" fontId="2" fillId="0" borderId="11" xfId="0" applyFont="1" applyBorder="1" applyAlignment="1">
      <alignment horizontal="center"/>
    </xf>
    <xf numFmtId="0" fontId="2" fillId="0" borderId="19" xfId="0" applyFont="1" applyBorder="1" applyAlignment="1">
      <alignment horizontal="center"/>
    </xf>
    <xf numFmtId="0" fontId="0" fillId="0" borderId="1" xfId="0" applyFill="1" applyBorder="1"/>
    <xf numFmtId="0" fontId="0" fillId="0" borderId="1" xfId="0" applyBorder="1" applyAlignment="1">
      <alignment vertical="center"/>
    </xf>
    <xf numFmtId="0" fontId="0" fillId="0" borderId="12" xfId="0" applyBorder="1" applyAlignment="1" applyProtection="1">
      <alignment horizontal="center"/>
      <protection locked="0"/>
    </xf>
    <xf numFmtId="0" fontId="0" fillId="0" borderId="0" xfId="0" applyAlignment="1">
      <alignment wrapText="1"/>
    </xf>
    <xf numFmtId="0" fontId="5" fillId="0" borderId="0" xfId="0" applyFont="1" applyBorder="1" applyAlignment="1">
      <alignment horizontal="center" vertical="center"/>
    </xf>
    <xf numFmtId="0" fontId="4" fillId="0" borderId="0" xfId="0" applyFont="1" applyBorder="1" applyAlignment="1">
      <alignment horizontal="left" vertical="center" wrapText="1"/>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4" fillId="0" borderId="1" xfId="0" applyFont="1" applyBorder="1" applyAlignment="1">
      <alignment horizontal="center" vertical="center"/>
    </xf>
    <xf numFmtId="0" fontId="11" fillId="0" borderId="1" xfId="0" applyFont="1" applyBorder="1" applyAlignment="1">
      <alignment vertical="top" wrapText="1"/>
    </xf>
    <xf numFmtId="0" fontId="14"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2" borderId="2" xfId="0" applyFill="1" applyBorder="1" applyAlignment="1">
      <alignment horizontal="center" vertical="center"/>
    </xf>
    <xf numFmtId="0" fontId="2" fillId="0" borderId="20"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20" xfId="0" applyFont="1" applyBorder="1" applyAlignment="1" applyProtection="1">
      <alignment horizontal="center" vertical="center"/>
    </xf>
    <xf numFmtId="0" fontId="10" fillId="0" borderId="20" xfId="0" applyFont="1" applyBorder="1" applyAlignment="1">
      <alignment horizontal="center"/>
    </xf>
    <xf numFmtId="0" fontId="0" fillId="0" borderId="22" xfId="0" applyBorder="1"/>
    <xf numFmtId="0" fontId="0" fillId="6" borderId="22" xfId="0" applyFill="1" applyBorder="1" applyAlignment="1" applyProtection="1">
      <alignment horizontal="center"/>
      <protection locked="0"/>
    </xf>
    <xf numFmtId="0" fontId="0" fillId="0" borderId="23" xfId="0" applyBorder="1" applyAlignment="1" applyProtection="1">
      <alignment horizontal="center"/>
      <protection locked="0"/>
    </xf>
    <xf numFmtId="0" fontId="13" fillId="7" borderId="18" xfId="4" applyFill="1" applyBorder="1" applyAlignment="1" applyProtection="1">
      <alignment horizontal="center" vertical="center" wrapText="1"/>
    </xf>
    <xf numFmtId="0" fontId="1" fillId="7" borderId="13" xfId="3" applyFill="1" applyBorder="1" applyAlignment="1">
      <alignment wrapText="1"/>
    </xf>
    <xf numFmtId="0" fontId="2" fillId="0" borderId="20" xfId="0" applyFont="1" applyBorder="1" applyAlignment="1" applyProtection="1">
      <alignment horizontal="center" vertical="center"/>
    </xf>
    <xf numFmtId="0" fontId="4" fillId="0" borderId="0" xfId="0" applyFont="1" applyBorder="1" applyAlignment="1">
      <alignment horizontal="left" vertical="center"/>
    </xf>
    <xf numFmtId="0" fontId="0" fillId="0" borderId="0" xfId="0" applyAlignment="1"/>
    <xf numFmtId="0" fontId="3" fillId="3" borderId="5" xfId="1" applyFont="1" applyBorder="1" applyAlignment="1" applyProtection="1">
      <alignment horizontal="center" vertical="center" wrapText="1"/>
      <protection locked="0"/>
    </xf>
    <xf numFmtId="0" fontId="0" fillId="2" borderId="2" xfId="0" applyFill="1" applyBorder="1" applyAlignment="1">
      <alignment horizontal="center" vertical="center" wrapText="1"/>
    </xf>
    <xf numFmtId="0" fontId="0" fillId="2" borderId="1" xfId="0" applyFill="1" applyBorder="1" applyAlignment="1">
      <alignment horizontal="center" vertical="center" wrapText="1"/>
    </xf>
    <xf numFmtId="0" fontId="0" fillId="6" borderId="1" xfId="0" applyFill="1" applyBorder="1" applyAlignment="1" applyProtection="1">
      <alignment horizontal="center" wrapText="1"/>
      <protection locked="0"/>
    </xf>
    <xf numFmtId="0" fontId="14" fillId="0" borderId="1" xfId="0" applyFont="1" applyBorder="1" applyAlignment="1">
      <alignment horizontal="center" vertical="top"/>
    </xf>
    <xf numFmtId="0" fontId="14" fillId="0" borderId="1" xfId="0" applyFont="1" applyFill="1" applyBorder="1" applyAlignment="1">
      <alignment horizontal="center" vertical="center"/>
    </xf>
    <xf numFmtId="0" fontId="14"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4" fillId="0" borderId="1" xfId="0" applyFont="1" applyFill="1" applyBorder="1" applyAlignment="1">
      <alignment horizontal="center" vertical="top"/>
    </xf>
    <xf numFmtId="0" fontId="0" fillId="0" borderId="0" xfId="0" applyAlignment="1">
      <alignment horizontal="center"/>
    </xf>
    <xf numFmtId="0" fontId="9" fillId="0" borderId="6" xfId="0" applyFont="1" applyBorder="1" applyAlignment="1">
      <alignment horizontal="center"/>
    </xf>
    <xf numFmtId="0" fontId="9" fillId="0" borderId="20" xfId="0" applyFont="1" applyBorder="1" applyAlignment="1">
      <alignment horizontal="center"/>
    </xf>
    <xf numFmtId="0" fontId="9" fillId="0" borderId="13" xfId="0" applyFont="1" applyBorder="1" applyAlignment="1">
      <alignment horizontal="center"/>
    </xf>
    <xf numFmtId="0" fontId="0" fillId="6" borderId="24" xfId="0" applyFill="1" applyBorder="1" applyAlignment="1" applyProtection="1">
      <alignment horizontal="center"/>
      <protection locked="0"/>
    </xf>
    <xf numFmtId="0" fontId="0" fillId="6" borderId="25" xfId="0" applyFill="1" applyBorder="1" applyAlignment="1" applyProtection="1">
      <alignment horizontal="center"/>
      <protection locked="0"/>
    </xf>
    <xf numFmtId="0" fontId="0" fillId="6" borderId="26" xfId="0" applyFill="1" applyBorder="1" applyAlignment="1" applyProtection="1">
      <alignment horizontal="center"/>
      <protection locked="0"/>
    </xf>
    <xf numFmtId="0" fontId="0" fillId="6" borderId="27" xfId="0" applyFill="1" applyBorder="1" applyAlignment="1" applyProtection="1">
      <alignment horizontal="center"/>
      <protection locked="0"/>
    </xf>
    <xf numFmtId="0" fontId="0" fillId="6" borderId="28" xfId="0" applyFill="1" applyBorder="1" applyAlignment="1" applyProtection="1">
      <alignment horizontal="center"/>
      <protection locked="0"/>
    </xf>
    <xf numFmtId="0" fontId="0" fillId="6" borderId="29" xfId="0" applyFill="1" applyBorder="1" applyAlignment="1" applyProtection="1">
      <alignment horizontal="center"/>
      <protection locked="0"/>
    </xf>
    <xf numFmtId="0" fontId="0" fillId="6" borderId="30" xfId="0" applyFill="1" applyBorder="1" applyAlignment="1" applyProtection="1">
      <alignment horizontal="center"/>
      <protection locked="0"/>
    </xf>
    <xf numFmtId="0" fontId="0" fillId="6" borderId="31" xfId="0" applyFill="1" applyBorder="1" applyAlignment="1" applyProtection="1">
      <alignment horizontal="center"/>
      <protection locked="0"/>
    </xf>
    <xf numFmtId="0" fontId="0" fillId="6" borderId="32" xfId="0" applyFill="1" applyBorder="1" applyAlignment="1" applyProtection="1">
      <alignment horizontal="center"/>
      <protection locked="0"/>
    </xf>
    <xf numFmtId="0" fontId="1" fillId="0" borderId="4" xfId="3" applyBorder="1" applyAlignment="1">
      <alignment wrapText="1"/>
    </xf>
    <xf numFmtId="0" fontId="1" fillId="0" borderId="16" xfId="3" applyFont="1" applyBorder="1" applyAlignment="1">
      <alignment wrapText="1"/>
    </xf>
    <xf numFmtId="0" fontId="1" fillId="0" borderId="15" xfId="3" applyBorder="1" applyAlignment="1">
      <alignment wrapText="1"/>
    </xf>
    <xf numFmtId="0" fontId="1" fillId="0" borderId="15" xfId="3" applyFont="1" applyBorder="1" applyAlignment="1">
      <alignment wrapText="1"/>
    </xf>
    <xf numFmtId="0" fontId="3" fillId="8" borderId="1" xfId="1" applyFont="1" applyFill="1" applyBorder="1" applyAlignment="1" applyProtection="1">
      <alignment horizontal="center" vertical="center"/>
      <protection locked="0"/>
    </xf>
    <xf numFmtId="0" fontId="3" fillId="8" borderId="5" xfId="1" applyFont="1" applyFill="1" applyBorder="1" applyAlignment="1" applyProtection="1">
      <alignment horizontal="center" vertical="center" wrapText="1"/>
      <protection locked="0"/>
    </xf>
    <xf numFmtId="0" fontId="0" fillId="8" borderId="1" xfId="0" applyFill="1" applyBorder="1" applyAlignment="1">
      <alignment horizontal="center" vertical="center"/>
    </xf>
    <xf numFmtId="0" fontId="3" fillId="8" borderId="1" xfId="0" applyFont="1" applyFill="1" applyBorder="1" applyAlignment="1">
      <alignment horizontal="center" vertical="center" wrapText="1"/>
    </xf>
    <xf numFmtId="0" fontId="3" fillId="10" borderId="5" xfId="1" applyFont="1" applyFill="1" applyBorder="1" applyAlignment="1" applyProtection="1">
      <alignment horizontal="center" vertical="center" wrapText="1"/>
      <protection locked="0"/>
    </xf>
    <xf numFmtId="0" fontId="11" fillId="0" borderId="1" xfId="0" applyFont="1" applyBorder="1" applyAlignment="1">
      <alignment horizontal="left" vertical="center" wrapText="1"/>
    </xf>
    <xf numFmtId="0" fontId="9" fillId="5" borderId="0" xfId="0" applyFont="1" applyFill="1" applyBorder="1" applyAlignment="1">
      <alignment horizontal="center" vertical="center" wrapText="1"/>
    </xf>
    <xf numFmtId="0" fontId="2" fillId="0" borderId="8" xfId="0" applyFont="1" applyBorder="1" applyAlignment="1">
      <alignment wrapText="1"/>
    </xf>
    <xf numFmtId="0" fontId="11" fillId="0" borderId="0" xfId="0" applyFont="1" applyAlignment="1">
      <alignment horizontal="justify" vertical="center" wrapText="1"/>
    </xf>
    <xf numFmtId="0" fontId="14" fillId="0" borderId="0" xfId="0" applyFont="1" applyAlignment="1">
      <alignment horizontal="justify" vertical="center" wrapText="1"/>
    </xf>
    <xf numFmtId="0" fontId="12" fillId="0" borderId="0" xfId="0" applyFont="1" applyAlignment="1">
      <alignment horizontal="justify" vertical="center" wrapText="1"/>
    </xf>
    <xf numFmtId="0" fontId="10" fillId="0" borderId="6" xfId="0" applyFont="1" applyBorder="1" applyAlignment="1">
      <alignment wrapText="1"/>
    </xf>
    <xf numFmtId="0" fontId="14" fillId="0" borderId="5" xfId="0" applyFont="1" applyBorder="1" applyAlignment="1">
      <alignment horizontal="justify" vertical="center" wrapText="1"/>
    </xf>
    <xf numFmtId="0" fontId="11" fillId="0" borderId="5" xfId="0" applyFont="1" applyBorder="1" applyAlignment="1">
      <alignment horizontal="justify" vertical="center" wrapText="1"/>
    </xf>
    <xf numFmtId="0" fontId="0" fillId="0" borderId="13" xfId="0" applyBorder="1" applyAlignment="1">
      <alignment horizontal="left" vertical="top" wrapText="1"/>
    </xf>
    <xf numFmtId="0" fontId="9" fillId="5" borderId="0" xfId="0" applyFont="1" applyFill="1" applyBorder="1" applyAlignment="1">
      <alignment horizontal="center" vertical="center" wrapText="1"/>
    </xf>
    <xf numFmtId="0" fontId="0" fillId="9" borderId="1" xfId="0" applyFill="1" applyBorder="1" applyAlignment="1">
      <alignment horizontal="center" vertical="center" wrapText="1"/>
    </xf>
    <xf numFmtId="0" fontId="2" fillId="0" borderId="2" xfId="0" applyFont="1" applyBorder="1" applyAlignment="1"/>
    <xf numFmtId="0" fontId="10" fillId="0" borderId="35" xfId="0" applyFont="1" applyBorder="1" applyAlignment="1">
      <alignment horizontal="center"/>
    </xf>
    <xf numFmtId="0" fontId="10" fillId="0" borderId="36" xfId="0" applyFont="1" applyBorder="1" applyAlignment="1">
      <alignment horizontal="center"/>
    </xf>
    <xf numFmtId="0" fontId="0" fillId="10" borderId="1" xfId="0" applyFill="1" applyBorder="1" applyAlignment="1">
      <alignment horizontal="center" vertical="center" wrapText="1"/>
    </xf>
    <xf numFmtId="0" fontId="0" fillId="10" borderId="1" xfId="0" applyFill="1" applyBorder="1" applyAlignment="1">
      <alignment vertical="center" wrapText="1"/>
    </xf>
    <xf numFmtId="0" fontId="0" fillId="10" borderId="0" xfId="0" applyFill="1" applyAlignment="1"/>
    <xf numFmtId="0" fontId="0" fillId="10" borderId="0" xfId="0" applyFill="1"/>
    <xf numFmtId="0" fontId="0" fillId="0" borderId="37" xfId="0" applyBorder="1"/>
    <xf numFmtId="0" fontId="0" fillId="10" borderId="1" xfId="0" applyFill="1" applyBorder="1" applyAlignment="1">
      <alignment horizontal="center" vertical="center"/>
    </xf>
    <xf numFmtId="1" fontId="4" fillId="0" borderId="0" xfId="0" applyNumberFormat="1" applyFont="1" applyBorder="1" applyAlignment="1">
      <alignment horizontal="center" vertical="center" wrapText="1"/>
    </xf>
    <xf numFmtId="0" fontId="0" fillId="0" borderId="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9" fillId="5" borderId="0" xfId="0" applyFont="1" applyFill="1" applyAlignment="1">
      <alignment horizontal="center" vertical="center" wrapText="1"/>
    </xf>
    <xf numFmtId="0" fontId="8" fillId="4" borderId="3" xfId="2" applyNumberFormat="1" applyFont="1" applyBorder="1" applyAlignment="1">
      <alignment horizontal="center" vertical="center" wrapText="1"/>
    </xf>
    <xf numFmtId="0" fontId="0" fillId="0" borderId="33" xfId="0" applyBorder="1" applyAlignment="1">
      <alignment horizontal="left" vertical="top" wrapText="1"/>
    </xf>
    <xf numFmtId="0" fontId="0" fillId="0" borderId="9" xfId="0" applyBorder="1" applyAlignment="1">
      <alignment horizontal="left" vertical="top"/>
    </xf>
    <xf numFmtId="0" fontId="0" fillId="0" borderId="34" xfId="0" applyBorder="1" applyAlignment="1">
      <alignment horizontal="left" vertical="top"/>
    </xf>
    <xf numFmtId="0" fontId="0" fillId="9" borderId="1" xfId="0" applyFill="1" applyBorder="1" applyAlignment="1">
      <alignment horizontal="center" vertical="center"/>
    </xf>
    <xf numFmtId="0" fontId="0" fillId="9" borderId="14" xfId="0" applyFill="1" applyBorder="1" applyAlignment="1">
      <alignment horizontal="center" vertical="center" wrapText="1"/>
    </xf>
    <xf numFmtId="0" fontId="0" fillId="9" borderId="21" xfId="0" applyFill="1" applyBorder="1" applyAlignment="1">
      <alignment horizontal="center" vertical="center" wrapText="1"/>
    </xf>
    <xf numFmtId="0" fontId="0" fillId="9" borderId="2" xfId="0" applyFill="1" applyBorder="1" applyAlignment="1">
      <alignment horizontal="center" vertical="center" wrapText="1"/>
    </xf>
    <xf numFmtId="0" fontId="15" fillId="0" borderId="14" xfId="0" applyFont="1" applyBorder="1" applyAlignment="1">
      <alignment horizontal="center" vertical="center"/>
    </xf>
    <xf numFmtId="0" fontId="15" fillId="0" borderId="21" xfId="0" applyFont="1" applyBorder="1" applyAlignment="1">
      <alignment horizontal="center" vertical="center"/>
    </xf>
    <xf numFmtId="0" fontId="15" fillId="0" borderId="2" xfId="0" applyFont="1" applyBorder="1" applyAlignment="1">
      <alignment horizontal="center" vertical="center"/>
    </xf>
    <xf numFmtId="0" fontId="9" fillId="5" borderId="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 xfId="0" applyFont="1" applyFill="1" applyBorder="1" applyAlignment="1">
      <alignment horizontal="center" vertical="center"/>
    </xf>
    <xf numFmtId="0" fontId="9" fillId="5" borderId="0" xfId="0" applyFont="1" applyFill="1" applyAlignment="1">
      <alignment horizontal="center" wrapText="1"/>
    </xf>
  </cellXfs>
  <cellStyles count="5">
    <cellStyle name="40% - Accent2" xfId="2" builtinId="35"/>
    <cellStyle name="Good" xfId="1" builtinId="26"/>
    <cellStyle name="Hyperlink" xfId="4" builtinId="8"/>
    <cellStyle name="Normal" xfId="0" builtinId="0"/>
    <cellStyle name="Normal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4"/>
  <sheetViews>
    <sheetView topLeftCell="A4" workbookViewId="0">
      <selection activeCell="A2" sqref="A2"/>
    </sheetView>
  </sheetViews>
  <sheetFormatPr defaultColWidth="0" defaultRowHeight="13.2" zeroHeight="1" x14ac:dyDescent="0.25"/>
  <cols>
    <col min="1" max="1" width="30.6640625" style="12" customWidth="1"/>
    <col min="2" max="2" width="133.33203125" style="10" customWidth="1"/>
    <col min="3" max="3" width="0" style="11" hidden="1" customWidth="1"/>
    <col min="4" max="16384" width="9.109375" style="11" hidden="1"/>
  </cols>
  <sheetData>
    <row r="1" spans="1:2" ht="15.6" x14ac:dyDescent="0.3">
      <c r="A1" s="9" t="s">
        <v>7</v>
      </c>
    </row>
    <row r="2" spans="1:2" x14ac:dyDescent="0.25">
      <c r="A2" s="11"/>
    </row>
    <row r="3" spans="1:2" x14ac:dyDescent="0.25">
      <c r="A3" s="13" t="s">
        <v>8</v>
      </c>
      <c r="B3" s="13"/>
    </row>
    <row r="4" spans="1:2" x14ac:dyDescent="0.25">
      <c r="A4" s="14" t="s">
        <v>9</v>
      </c>
    </row>
    <row r="5" spans="1:2" x14ac:dyDescent="0.25">
      <c r="A5" s="11" t="s">
        <v>10</v>
      </c>
    </row>
    <row r="6" spans="1:2" x14ac:dyDescent="0.25">
      <c r="A6" s="16" t="s">
        <v>43</v>
      </c>
    </row>
    <row r="7" spans="1:2" x14ac:dyDescent="0.25">
      <c r="A7" s="11" t="s">
        <v>11</v>
      </c>
    </row>
    <row r="8" spans="1:2" x14ac:dyDescent="0.25">
      <c r="A8" s="11" t="s">
        <v>12</v>
      </c>
    </row>
    <row r="9" spans="1:2" ht="12.75" customHeight="1" x14ac:dyDescent="0.25">
      <c r="A9" s="17" t="s">
        <v>145</v>
      </c>
      <c r="B9" s="13"/>
    </row>
    <row r="10" spans="1:2" ht="12.75" customHeight="1" x14ac:dyDescent="0.25">
      <c r="A10" s="17" t="s">
        <v>49</v>
      </c>
      <c r="B10" s="13"/>
    </row>
    <row r="11" spans="1:2" ht="12.75" customHeight="1" x14ac:dyDescent="0.25">
      <c r="A11" s="17" t="s">
        <v>146</v>
      </c>
      <c r="B11" s="13"/>
    </row>
    <row r="12" spans="1:2" ht="12.75" customHeight="1" x14ac:dyDescent="0.25">
      <c r="A12" s="15"/>
      <c r="B12" s="13"/>
    </row>
    <row r="13" spans="1:2" ht="15.6" x14ac:dyDescent="0.3">
      <c r="A13" s="9" t="s">
        <v>13</v>
      </c>
    </row>
    <row r="14" spans="1:2" ht="14.4" thickBot="1" x14ac:dyDescent="0.3">
      <c r="A14" s="18" t="s">
        <v>14</v>
      </c>
      <c r="B14" s="19" t="s">
        <v>15</v>
      </c>
    </row>
    <row r="15" spans="1:2" x14ac:dyDescent="0.25">
      <c r="A15" s="111" t="s">
        <v>16</v>
      </c>
      <c r="B15" s="80" t="s">
        <v>17</v>
      </c>
    </row>
    <row r="16" spans="1:2" ht="13.8" thickBot="1" x14ac:dyDescent="0.3">
      <c r="A16" s="113"/>
      <c r="B16" s="81" t="s">
        <v>18</v>
      </c>
    </row>
    <row r="17" spans="1:2" ht="13.8" thickBot="1" x14ac:dyDescent="0.3">
      <c r="A17" s="20"/>
      <c r="B17" s="21"/>
    </row>
    <row r="18" spans="1:2" ht="14.25" customHeight="1" x14ac:dyDescent="0.25">
      <c r="A18" s="111" t="s">
        <v>147</v>
      </c>
      <c r="B18" s="80" t="s">
        <v>148</v>
      </c>
    </row>
    <row r="19" spans="1:2" ht="15.75" customHeight="1" thickBot="1" x14ac:dyDescent="0.3">
      <c r="A19" s="113"/>
      <c r="B19" s="81" t="s">
        <v>18</v>
      </c>
    </row>
    <row r="20" spans="1:2" ht="13.8" thickBot="1" x14ac:dyDescent="0.3">
      <c r="A20" s="20"/>
      <c r="B20" s="21"/>
    </row>
    <row r="21" spans="1:2" x14ac:dyDescent="0.25">
      <c r="A21" s="111" t="s">
        <v>149</v>
      </c>
      <c r="B21" s="80" t="s">
        <v>150</v>
      </c>
    </row>
    <row r="22" spans="1:2" x14ac:dyDescent="0.25">
      <c r="A22" s="112"/>
      <c r="B22" s="82" t="s">
        <v>20</v>
      </c>
    </row>
    <row r="23" spans="1:2" x14ac:dyDescent="0.25">
      <c r="A23" s="112"/>
      <c r="B23" s="83" t="s">
        <v>19</v>
      </c>
    </row>
    <row r="24" spans="1:2" ht="13.5" customHeight="1" thickBot="1" x14ac:dyDescent="0.3">
      <c r="A24" s="113"/>
      <c r="B24" s="81" t="s">
        <v>48</v>
      </c>
    </row>
    <row r="25" spans="1:2" ht="13.8" thickBot="1" x14ac:dyDescent="0.3">
      <c r="A25" s="52"/>
      <c r="B25" s="53"/>
    </row>
    <row r="26" spans="1:2" x14ac:dyDescent="0.25"/>
    <row r="27" spans="1:2" x14ac:dyDescent="0.25"/>
    <row r="28" spans="1:2" x14ac:dyDescent="0.25"/>
    <row r="29" spans="1:2" x14ac:dyDescent="0.25"/>
    <row r="30" spans="1:2" x14ac:dyDescent="0.25"/>
    <row r="31" spans="1:2" x14ac:dyDescent="0.25"/>
    <row r="32" spans="1: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74"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sheetData>
  <mergeCells count="3">
    <mergeCell ref="A21:A24"/>
    <mergeCell ref="A15:A16"/>
    <mergeCell ref="A18:A19"/>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7"/>
  <sheetViews>
    <sheetView topLeftCell="A7" workbookViewId="0">
      <selection activeCell="C5" sqref="C5"/>
    </sheetView>
  </sheetViews>
  <sheetFormatPr defaultRowHeight="14.4" x14ac:dyDescent="0.3"/>
  <cols>
    <col min="1" max="1" width="4.6640625" customWidth="1"/>
    <col min="2" max="2" width="42.6640625" customWidth="1"/>
    <col min="3" max="3" width="80.6640625" customWidth="1"/>
    <col min="4" max="4" width="40.6640625" customWidth="1"/>
    <col min="5" max="5" width="9.44140625" hidden="1" customWidth="1"/>
    <col min="6" max="6" width="76" hidden="1" customWidth="1"/>
  </cols>
  <sheetData>
    <row r="1" spans="1:6" ht="16.2" thickBot="1" x14ac:dyDescent="0.35">
      <c r="A1" s="126" t="s">
        <v>21</v>
      </c>
      <c r="B1" s="127"/>
      <c r="C1" s="127"/>
      <c r="D1" s="127"/>
      <c r="E1" s="99"/>
    </row>
    <row r="2" spans="1:6" ht="15" thickBot="1" x14ac:dyDescent="0.35">
      <c r="A2" s="48"/>
      <c r="B2" s="95" t="s">
        <v>23</v>
      </c>
      <c r="C2" s="102" t="s">
        <v>6</v>
      </c>
      <c r="D2" s="102" t="s">
        <v>22</v>
      </c>
      <c r="E2" s="103" t="s">
        <v>226</v>
      </c>
    </row>
    <row r="3" spans="1:6" ht="15" thickBot="1" x14ac:dyDescent="0.35">
      <c r="A3" s="7"/>
      <c r="B3" s="91"/>
      <c r="C3" s="101"/>
      <c r="D3" s="101"/>
      <c r="E3" s="101"/>
      <c r="F3" s="56"/>
    </row>
    <row r="4" spans="1:6" ht="26.4" x14ac:dyDescent="0.3">
      <c r="A4" s="123">
        <v>1</v>
      </c>
      <c r="B4" s="96" t="s">
        <v>32</v>
      </c>
      <c r="C4" s="38"/>
      <c r="D4" s="38"/>
      <c r="E4" s="119"/>
      <c r="F4" s="116" t="s">
        <v>225</v>
      </c>
    </row>
    <row r="5" spans="1:6" ht="26.4" x14ac:dyDescent="0.3">
      <c r="A5" s="124"/>
      <c r="B5" s="92" t="s">
        <v>125</v>
      </c>
      <c r="C5" s="60"/>
      <c r="D5" s="60"/>
      <c r="E5" s="119"/>
      <c r="F5" s="117"/>
    </row>
    <row r="6" spans="1:6" ht="39.6" x14ac:dyDescent="0.3">
      <c r="A6" s="124"/>
      <c r="B6" s="97" t="s">
        <v>126</v>
      </c>
      <c r="C6" s="60"/>
      <c r="D6" s="60"/>
      <c r="E6" s="119"/>
      <c r="F6" s="117"/>
    </row>
    <row r="7" spans="1:6" ht="33" customHeight="1" thickBot="1" x14ac:dyDescent="0.35">
      <c r="A7" s="125"/>
      <c r="B7" s="97" t="s">
        <v>33</v>
      </c>
      <c r="C7" s="60"/>
      <c r="D7" s="60"/>
      <c r="E7" s="119"/>
      <c r="F7" s="118"/>
    </row>
    <row r="8" spans="1:6" ht="15" thickBot="1" x14ac:dyDescent="0.35">
      <c r="A8" s="123">
        <v>2</v>
      </c>
      <c r="B8" s="93" t="s">
        <v>34</v>
      </c>
      <c r="C8" s="59"/>
      <c r="D8" s="104"/>
      <c r="E8" s="105"/>
      <c r="F8" s="106"/>
    </row>
    <row r="9" spans="1:6" ht="47.25" customHeight="1" thickBot="1" x14ac:dyDescent="0.35">
      <c r="A9" s="124"/>
      <c r="B9" s="97" t="s">
        <v>35</v>
      </c>
      <c r="C9" s="60"/>
      <c r="D9" s="60"/>
      <c r="E9" s="100"/>
      <c r="F9" s="98" t="s">
        <v>227</v>
      </c>
    </row>
    <row r="10" spans="1:6" ht="15" thickBot="1" x14ac:dyDescent="0.35">
      <c r="A10" s="128">
        <v>3</v>
      </c>
      <c r="B10" s="96" t="s">
        <v>36</v>
      </c>
      <c r="C10" s="59"/>
      <c r="D10" s="104"/>
      <c r="E10" s="105"/>
      <c r="F10" s="107"/>
    </row>
    <row r="11" spans="1:6" ht="39.6" x14ac:dyDescent="0.3">
      <c r="A11" s="129"/>
      <c r="B11" s="97" t="s">
        <v>37</v>
      </c>
      <c r="C11" s="60"/>
      <c r="D11" s="60"/>
      <c r="E11" s="120"/>
      <c r="F11" s="116" t="s">
        <v>224</v>
      </c>
    </row>
    <row r="12" spans="1:6" ht="26.4" x14ac:dyDescent="0.3">
      <c r="A12" s="129"/>
      <c r="B12" s="97" t="s">
        <v>38</v>
      </c>
      <c r="C12" s="60"/>
      <c r="D12" s="60"/>
      <c r="E12" s="121"/>
      <c r="F12" s="117"/>
    </row>
    <row r="13" spans="1:6" ht="26.4" x14ac:dyDescent="0.3">
      <c r="A13" s="129"/>
      <c r="B13" s="92" t="s">
        <v>127</v>
      </c>
      <c r="C13" s="60"/>
      <c r="D13" s="60"/>
      <c r="E13" s="121"/>
      <c r="F13" s="117"/>
    </row>
    <row r="14" spans="1:6" ht="39.6" x14ac:dyDescent="0.3">
      <c r="A14" s="129"/>
      <c r="B14" s="97" t="s">
        <v>128</v>
      </c>
      <c r="C14" s="60"/>
      <c r="D14" s="60"/>
      <c r="E14" s="121"/>
      <c r="F14" s="117"/>
    </row>
    <row r="15" spans="1:6" ht="26.25" customHeight="1" x14ac:dyDescent="0.3">
      <c r="A15" s="129"/>
      <c r="B15" s="92" t="s">
        <v>129</v>
      </c>
      <c r="C15" s="60"/>
      <c r="D15" s="60"/>
      <c r="E15" s="121"/>
      <c r="F15" s="117"/>
    </row>
    <row r="16" spans="1:6" ht="66.599999999999994" thickBot="1" x14ac:dyDescent="0.35">
      <c r="A16" s="130"/>
      <c r="B16" s="97" t="s">
        <v>134</v>
      </c>
      <c r="C16" s="60"/>
      <c r="D16" s="60"/>
      <c r="E16" s="122"/>
      <c r="F16" s="118"/>
    </row>
    <row r="17" spans="1:6" ht="15" thickBot="1" x14ac:dyDescent="0.35">
      <c r="A17" s="123">
        <v>4</v>
      </c>
      <c r="B17" s="93" t="s">
        <v>39</v>
      </c>
      <c r="C17" s="59"/>
      <c r="D17" s="104"/>
      <c r="E17" s="105"/>
      <c r="F17" s="107"/>
    </row>
    <row r="18" spans="1:6" ht="27.75" customHeight="1" x14ac:dyDescent="0.3">
      <c r="A18" s="124"/>
      <c r="B18" s="97" t="s">
        <v>130</v>
      </c>
      <c r="C18" s="60"/>
      <c r="D18" s="60"/>
      <c r="E18" s="120"/>
      <c r="F18" s="116" t="s">
        <v>220</v>
      </c>
    </row>
    <row r="19" spans="1:6" ht="52.8" x14ac:dyDescent="0.3">
      <c r="A19" s="124"/>
      <c r="B19" s="97" t="s">
        <v>131</v>
      </c>
      <c r="C19" s="60"/>
      <c r="D19" s="60"/>
      <c r="E19" s="121"/>
      <c r="F19" s="117"/>
    </row>
    <row r="20" spans="1:6" ht="40.5" customHeight="1" x14ac:dyDescent="0.3">
      <c r="A20" s="124"/>
      <c r="B20" s="92" t="s">
        <v>132</v>
      </c>
      <c r="C20" s="60"/>
      <c r="D20" s="60"/>
      <c r="E20" s="121"/>
      <c r="F20" s="117"/>
    </row>
    <row r="21" spans="1:6" ht="40.200000000000003" thickBot="1" x14ac:dyDescent="0.35">
      <c r="A21" s="125"/>
      <c r="B21" s="97" t="s">
        <v>40</v>
      </c>
      <c r="C21" s="60"/>
      <c r="D21" s="60"/>
      <c r="E21" s="122"/>
      <c r="F21" s="118"/>
    </row>
    <row r="22" spans="1:6" ht="27" thickBot="1" x14ac:dyDescent="0.35">
      <c r="A22" s="123">
        <v>5</v>
      </c>
      <c r="B22" s="96" t="s">
        <v>135</v>
      </c>
      <c r="C22" s="59"/>
      <c r="D22" s="104"/>
      <c r="E22" s="105"/>
      <c r="F22" s="107"/>
    </row>
    <row r="23" spans="1:6" ht="26.4" x14ac:dyDescent="0.3">
      <c r="A23" s="124"/>
      <c r="B23" s="97" t="s">
        <v>136</v>
      </c>
      <c r="C23" s="60"/>
      <c r="D23" s="60"/>
      <c r="E23" s="120"/>
      <c r="F23" s="116" t="s">
        <v>221</v>
      </c>
    </row>
    <row r="24" spans="1:6" ht="29.25" customHeight="1" x14ac:dyDescent="0.3">
      <c r="A24" s="124"/>
      <c r="B24" s="97" t="s">
        <v>138</v>
      </c>
      <c r="C24" s="60"/>
      <c r="D24" s="60"/>
      <c r="E24" s="121"/>
      <c r="F24" s="117"/>
    </row>
    <row r="25" spans="1:6" ht="66" customHeight="1" thickBot="1" x14ac:dyDescent="0.35">
      <c r="A25" s="125"/>
      <c r="B25" s="97" t="s">
        <v>137</v>
      </c>
      <c r="C25" s="60"/>
      <c r="D25" s="60"/>
      <c r="E25" s="122"/>
      <c r="F25" s="118"/>
    </row>
    <row r="26" spans="1:6" ht="15" thickBot="1" x14ac:dyDescent="0.35">
      <c r="A26" s="123">
        <v>6</v>
      </c>
      <c r="B26" s="96" t="s">
        <v>141</v>
      </c>
      <c r="C26" s="59"/>
      <c r="D26" s="104"/>
      <c r="E26" s="105"/>
      <c r="F26" s="107"/>
    </row>
    <row r="27" spans="1:6" ht="26.4" x14ac:dyDescent="0.3">
      <c r="A27" s="124"/>
      <c r="B27" s="92" t="s">
        <v>44</v>
      </c>
      <c r="C27" s="60"/>
      <c r="D27" s="60"/>
      <c r="E27" s="120"/>
      <c r="F27" s="116" t="s">
        <v>223</v>
      </c>
    </row>
    <row r="28" spans="1:6" x14ac:dyDescent="0.3">
      <c r="A28" s="124"/>
      <c r="B28" s="92" t="s">
        <v>45</v>
      </c>
      <c r="C28" s="60"/>
      <c r="D28" s="60"/>
      <c r="E28" s="121"/>
      <c r="F28" s="117"/>
    </row>
    <row r="29" spans="1:6" x14ac:dyDescent="0.3">
      <c r="A29" s="124"/>
      <c r="B29" s="92" t="s">
        <v>46</v>
      </c>
      <c r="C29" s="60"/>
      <c r="D29" s="60"/>
      <c r="E29" s="121"/>
      <c r="F29" s="117"/>
    </row>
    <row r="30" spans="1:6" x14ac:dyDescent="0.3">
      <c r="A30" s="124"/>
      <c r="B30" s="94" t="s">
        <v>47</v>
      </c>
      <c r="C30" s="60"/>
      <c r="D30" s="60"/>
      <c r="E30" s="121"/>
      <c r="F30" s="117"/>
    </row>
    <row r="31" spans="1:6" x14ac:dyDescent="0.3">
      <c r="A31" s="124"/>
      <c r="B31" s="94" t="s">
        <v>139</v>
      </c>
      <c r="C31" s="60"/>
      <c r="D31" s="60"/>
      <c r="E31" s="121"/>
      <c r="F31" s="117"/>
    </row>
    <row r="32" spans="1:6" ht="15" thickBot="1" x14ac:dyDescent="0.35">
      <c r="A32" s="124"/>
      <c r="B32" s="94" t="s">
        <v>140</v>
      </c>
      <c r="C32" s="60"/>
      <c r="D32" s="60"/>
      <c r="E32" s="122"/>
      <c r="F32" s="118"/>
    </row>
    <row r="33" spans="1:6" ht="15" thickBot="1" x14ac:dyDescent="0.35">
      <c r="A33" s="123">
        <v>7</v>
      </c>
      <c r="B33" s="96" t="s">
        <v>41</v>
      </c>
      <c r="C33" s="59"/>
      <c r="D33" s="104"/>
      <c r="E33" s="105"/>
      <c r="F33" s="107"/>
    </row>
    <row r="34" spans="1:6" ht="52.8" x14ac:dyDescent="0.3">
      <c r="A34" s="124"/>
      <c r="B34" s="97" t="s">
        <v>133</v>
      </c>
      <c r="C34" s="60"/>
      <c r="D34" s="60"/>
      <c r="E34" s="120"/>
      <c r="F34" s="116" t="s">
        <v>222</v>
      </c>
    </row>
    <row r="35" spans="1:6" ht="39.75" customHeight="1" thickBot="1" x14ac:dyDescent="0.35">
      <c r="A35" s="125"/>
      <c r="B35" s="97" t="s">
        <v>42</v>
      </c>
      <c r="C35" s="60"/>
      <c r="D35" s="60"/>
      <c r="E35" s="121"/>
      <c r="F35" s="118"/>
    </row>
    <row r="36" spans="1:6" ht="21" customHeight="1" thickBot="1" x14ac:dyDescent="0.35">
      <c r="E36" s="108">
        <f>(E4+E9+E11+E18)*0.6+(E23+E27+E34)*0.4</f>
        <v>0</v>
      </c>
    </row>
    <row r="37" spans="1:6" ht="15" thickTop="1" x14ac:dyDescent="0.3"/>
  </sheetData>
  <sheetProtection algorithmName="SHA-512" hashValue="z4nCHR3fUAjAKkRjb2LTWKDhaDX5Zk02GQnfXDQkyNdRB/9pQCYUX9mkBZKn2bK6ld5B4GvfQltf06RaRXo9yw==" saltValue="Cskc/TeUf5gm1ih0Y6uA6A=="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72"/>
  <sheetViews>
    <sheetView tabSelected="1" view="pageBreakPreview" zoomScaleNormal="100" zoomScaleSheetLayoutView="100" workbookViewId="0">
      <pane ySplit="2" topLeftCell="A3" activePane="bottomLeft" state="frozenSplit"/>
      <selection activeCell="C1" sqref="C1"/>
      <selection pane="bottomLeft" activeCell="D4" sqref="D4"/>
    </sheetView>
  </sheetViews>
  <sheetFormatPr defaultRowHeight="14.4" x14ac:dyDescent="0.3"/>
  <cols>
    <col min="1" max="1" width="7.6640625" style="43" customWidth="1"/>
    <col min="2" max="2" width="65.6640625" style="34" customWidth="1"/>
    <col min="3" max="3" width="16.6640625" customWidth="1"/>
    <col min="4" max="4" width="12.6640625" customWidth="1"/>
    <col min="5" max="5" width="62.6640625" style="56" customWidth="1"/>
    <col min="6" max="6" width="12.109375" style="43" hidden="1" customWidth="1"/>
    <col min="7" max="7" width="11.88671875" style="43" hidden="1" customWidth="1"/>
    <col min="8" max="8" width="4.5546875" style="43" hidden="1" customWidth="1"/>
  </cols>
  <sheetData>
    <row r="1" spans="1:8" s="2" customFormat="1" ht="37.5" customHeight="1" thickBot="1" x14ac:dyDescent="0.35">
      <c r="A1" s="115" t="s">
        <v>101</v>
      </c>
      <c r="B1" s="115"/>
      <c r="C1" s="115"/>
      <c r="D1" s="115"/>
      <c r="E1" s="115"/>
      <c r="F1" s="1"/>
      <c r="G1" s="1"/>
      <c r="H1" s="1"/>
    </row>
    <row r="2" spans="1:8" s="3" customFormat="1" ht="66.599999999999994" thickBot="1" x14ac:dyDescent="0.35">
      <c r="A2" s="45" t="s">
        <v>0</v>
      </c>
      <c r="B2" s="45" t="s">
        <v>3</v>
      </c>
      <c r="C2" s="45" t="s">
        <v>4</v>
      </c>
      <c r="D2" s="45" t="s">
        <v>228</v>
      </c>
      <c r="E2" s="54" t="s">
        <v>50</v>
      </c>
      <c r="F2" s="46" t="s">
        <v>1</v>
      </c>
      <c r="G2" s="46" t="s">
        <v>54</v>
      </c>
      <c r="H2" s="47" t="s">
        <v>2</v>
      </c>
    </row>
    <row r="3" spans="1:8" x14ac:dyDescent="0.3">
      <c r="A3" s="39">
        <v>1</v>
      </c>
      <c r="B3" s="41" t="s">
        <v>56</v>
      </c>
      <c r="C3" s="5"/>
      <c r="D3" s="44"/>
      <c r="E3" s="44"/>
      <c r="F3" s="44"/>
      <c r="G3" s="44"/>
      <c r="H3" s="44"/>
    </row>
    <row r="4" spans="1:8" ht="26.4" x14ac:dyDescent="0.3">
      <c r="A4" s="39">
        <v>1.1000000000000001</v>
      </c>
      <c r="B4" s="40" t="s">
        <v>102</v>
      </c>
      <c r="C4" s="5" t="s">
        <v>5</v>
      </c>
      <c r="D4" s="6"/>
      <c r="E4" s="57" t="s">
        <v>51</v>
      </c>
      <c r="F4" s="37">
        <v>1</v>
      </c>
      <c r="G4" s="37">
        <f>IF(OR(D4="Yes",D4="Y",D4="YES",D4="y"),3,IF(OR(D4="Partial",D4="P",D4="PARTIAL",D4="p"),1,0))</f>
        <v>0</v>
      </c>
      <c r="H4" s="42">
        <f t="shared" ref="H4" si="0">G4*F4</f>
        <v>0</v>
      </c>
    </row>
    <row r="5" spans="1:8" x14ac:dyDescent="0.3">
      <c r="A5" s="39">
        <v>1.2</v>
      </c>
      <c r="B5" s="40" t="s">
        <v>152</v>
      </c>
      <c r="C5" s="87"/>
      <c r="D5" s="84"/>
      <c r="E5" s="85"/>
      <c r="F5" s="86"/>
      <c r="G5" s="86"/>
      <c r="H5" s="86"/>
    </row>
    <row r="6" spans="1:8" ht="26.4" x14ac:dyDescent="0.3">
      <c r="A6" s="39" t="s">
        <v>151</v>
      </c>
      <c r="B6" s="40" t="s">
        <v>58</v>
      </c>
      <c r="C6" s="5" t="s">
        <v>5</v>
      </c>
      <c r="D6" s="6"/>
      <c r="E6" s="57" t="s">
        <v>51</v>
      </c>
      <c r="F6" s="37">
        <v>10</v>
      </c>
      <c r="G6" s="37">
        <f t="shared" ref="G6" si="1">IF(OR(D6="Yes",D6="Y",D6="YES",D6="y"),3,IF(OR(D6="Partial",D6="P",D6="PARTIAL",D6="p"),1,0))</f>
        <v>0</v>
      </c>
      <c r="H6" s="42">
        <f t="shared" ref="H6" si="2">G6*F6</f>
        <v>0</v>
      </c>
    </row>
    <row r="7" spans="1:8" x14ac:dyDescent="0.3">
      <c r="A7" s="39">
        <v>2</v>
      </c>
      <c r="B7" s="41" t="s">
        <v>104</v>
      </c>
      <c r="C7" s="5" t="s">
        <v>64</v>
      </c>
      <c r="D7" s="6"/>
      <c r="E7" s="58"/>
      <c r="F7" s="44"/>
      <c r="G7" s="44">
        <f t="shared" ref="G7:G60" si="3">IF(OR(D7="Yes",D7="Y",D7="YES",D7="y"),3,IF(OR(D7="Partial",D7="P",D7="PARTIAL",D7="p"),1,0))</f>
        <v>0</v>
      </c>
      <c r="H7" s="44"/>
    </row>
    <row r="8" spans="1:8" ht="26.4" x14ac:dyDescent="0.3">
      <c r="A8" s="39">
        <v>2.1</v>
      </c>
      <c r="B8" s="40" t="s">
        <v>103</v>
      </c>
      <c r="C8" s="5" t="s">
        <v>5</v>
      </c>
      <c r="D8" s="6"/>
      <c r="E8" s="57" t="s">
        <v>51</v>
      </c>
      <c r="F8" s="37">
        <v>5</v>
      </c>
      <c r="G8" s="37">
        <f t="shared" si="3"/>
        <v>0</v>
      </c>
      <c r="H8" s="42">
        <f t="shared" ref="H8:H13" si="4">G8*F8</f>
        <v>0</v>
      </c>
    </row>
    <row r="9" spans="1:8" x14ac:dyDescent="0.3">
      <c r="A9" s="39">
        <v>2.2000000000000002</v>
      </c>
      <c r="B9" s="40" t="s">
        <v>153</v>
      </c>
      <c r="C9" s="5" t="s">
        <v>5</v>
      </c>
      <c r="D9" s="6"/>
      <c r="E9" s="88"/>
      <c r="F9" s="37"/>
      <c r="G9" s="37"/>
      <c r="H9" s="42"/>
    </row>
    <row r="10" spans="1:8" x14ac:dyDescent="0.3">
      <c r="A10" s="39"/>
      <c r="B10" s="40" t="s">
        <v>154</v>
      </c>
      <c r="C10" s="5" t="s">
        <v>155</v>
      </c>
      <c r="D10" s="6"/>
      <c r="E10" s="57" t="s">
        <v>155</v>
      </c>
      <c r="F10" s="37">
        <v>10</v>
      </c>
      <c r="G10" s="37">
        <v>0</v>
      </c>
      <c r="H10" s="42">
        <f t="shared" si="4"/>
        <v>0</v>
      </c>
    </row>
    <row r="11" spans="1:8" x14ac:dyDescent="0.3">
      <c r="A11" s="39"/>
      <c r="B11" s="40" t="s">
        <v>156</v>
      </c>
      <c r="C11" s="5" t="s">
        <v>155</v>
      </c>
      <c r="D11" s="6"/>
      <c r="E11" s="57" t="s">
        <v>155</v>
      </c>
      <c r="F11" s="37">
        <v>10</v>
      </c>
      <c r="G11" s="37">
        <f t="shared" ref="G11:G13" si="5">IF(OR(D11="Yes",D11="Y",D11="YES",D11="y"),3,IF(OR(D11="Partial",D11="P",D11="PARTIAL",D11="p"),1,0))</f>
        <v>0</v>
      </c>
      <c r="H11" s="42">
        <f t="shared" si="4"/>
        <v>0</v>
      </c>
    </row>
    <row r="12" spans="1:8" x14ac:dyDescent="0.3">
      <c r="A12" s="39"/>
      <c r="B12" s="40" t="s">
        <v>157</v>
      </c>
      <c r="C12" s="5" t="s">
        <v>155</v>
      </c>
      <c r="D12" s="6"/>
      <c r="E12" s="57" t="s">
        <v>155</v>
      </c>
      <c r="F12" s="37">
        <v>5</v>
      </c>
      <c r="G12" s="37">
        <f t="shared" si="5"/>
        <v>0</v>
      </c>
      <c r="H12" s="42">
        <f t="shared" si="4"/>
        <v>0</v>
      </c>
    </row>
    <row r="13" spans="1:8" x14ac:dyDescent="0.3">
      <c r="A13" s="39"/>
      <c r="B13" s="40" t="s">
        <v>158</v>
      </c>
      <c r="C13" s="5" t="s">
        <v>5</v>
      </c>
      <c r="D13" s="6"/>
      <c r="E13" s="57" t="s">
        <v>51</v>
      </c>
      <c r="F13" s="37">
        <v>10</v>
      </c>
      <c r="G13" s="37">
        <f t="shared" si="5"/>
        <v>0</v>
      </c>
      <c r="H13" s="42">
        <f t="shared" si="4"/>
        <v>0</v>
      </c>
    </row>
    <row r="14" spans="1:8" x14ac:dyDescent="0.3">
      <c r="A14" s="39">
        <v>2.2999999999999998</v>
      </c>
      <c r="B14" s="40" t="s">
        <v>209</v>
      </c>
      <c r="C14" s="5" t="s">
        <v>5</v>
      </c>
      <c r="D14" s="6"/>
      <c r="E14" s="88"/>
      <c r="F14" s="37"/>
      <c r="G14" s="37"/>
      <c r="H14" s="42"/>
    </row>
    <row r="15" spans="1:8" x14ac:dyDescent="0.3">
      <c r="A15" s="39"/>
      <c r="B15" s="89" t="s">
        <v>160</v>
      </c>
      <c r="C15" s="5" t="s">
        <v>5</v>
      </c>
      <c r="D15" s="6"/>
      <c r="E15" s="57" t="s">
        <v>51</v>
      </c>
      <c r="F15" s="37">
        <v>5</v>
      </c>
      <c r="G15" s="37">
        <f t="shared" ref="G15:G19" si="6">IF(OR(D15="Yes",D15="Y",D15="YES",D15="y"),3,IF(OR(D15="Partial",D15="P",D15="PARTIAL",D15="p"),1,0))</f>
        <v>0</v>
      </c>
      <c r="H15" s="42">
        <f t="shared" ref="H15:H19" si="7">G15*F15</f>
        <v>0</v>
      </c>
    </row>
    <row r="16" spans="1:8" ht="16.5" customHeight="1" x14ac:dyDescent="0.3">
      <c r="A16" s="39"/>
      <c r="B16" s="89" t="s">
        <v>203</v>
      </c>
      <c r="C16" s="5" t="s">
        <v>5</v>
      </c>
      <c r="D16" s="6"/>
      <c r="E16" s="57" t="s">
        <v>51</v>
      </c>
      <c r="F16" s="37">
        <v>10</v>
      </c>
      <c r="G16" s="37">
        <f t="shared" si="6"/>
        <v>0</v>
      </c>
      <c r="H16" s="42">
        <f t="shared" si="7"/>
        <v>0</v>
      </c>
    </row>
    <row r="17" spans="1:8" x14ac:dyDescent="0.3">
      <c r="A17" s="39"/>
      <c r="B17" s="89" t="s">
        <v>182</v>
      </c>
      <c r="C17" s="5" t="s">
        <v>5</v>
      </c>
      <c r="D17" s="6"/>
      <c r="E17" s="57" t="s">
        <v>51</v>
      </c>
      <c r="F17" s="37">
        <v>5</v>
      </c>
      <c r="G17" s="37">
        <f t="shared" si="6"/>
        <v>0</v>
      </c>
      <c r="H17" s="42">
        <f t="shared" si="7"/>
        <v>0</v>
      </c>
    </row>
    <row r="18" spans="1:8" x14ac:dyDescent="0.3">
      <c r="A18" s="39"/>
      <c r="B18" s="89" t="s">
        <v>208</v>
      </c>
      <c r="C18" s="5" t="s">
        <v>5</v>
      </c>
      <c r="D18" s="6"/>
      <c r="E18" s="57" t="s">
        <v>51</v>
      </c>
      <c r="F18" s="37">
        <v>5</v>
      </c>
      <c r="G18" s="37">
        <f t="shared" si="6"/>
        <v>0</v>
      </c>
      <c r="H18" s="42">
        <f t="shared" si="7"/>
        <v>0</v>
      </c>
    </row>
    <row r="19" spans="1:8" x14ac:dyDescent="0.3">
      <c r="A19" s="39"/>
      <c r="B19" s="89" t="s">
        <v>165</v>
      </c>
      <c r="C19" s="5" t="s">
        <v>5</v>
      </c>
      <c r="D19" s="6"/>
      <c r="E19" s="57" t="s">
        <v>51</v>
      </c>
      <c r="F19" s="37">
        <v>1</v>
      </c>
      <c r="G19" s="37">
        <f t="shared" si="6"/>
        <v>0</v>
      </c>
      <c r="H19" s="42">
        <f t="shared" si="7"/>
        <v>0</v>
      </c>
    </row>
    <row r="20" spans="1:8" x14ac:dyDescent="0.3">
      <c r="A20" s="39">
        <v>3</v>
      </c>
      <c r="B20" s="41" t="s">
        <v>105</v>
      </c>
      <c r="C20" s="5" t="s">
        <v>64</v>
      </c>
      <c r="D20" s="6"/>
      <c r="E20" s="58"/>
      <c r="F20" s="44"/>
      <c r="G20" s="44">
        <f t="shared" ref="G20:G21" si="8">IF(OR(D20="Yes",D20="Y",D20="YES",D20="y"),3,IF(OR(D20="Partial",D20="P",D20="PARTIAL",D20="p"),1,0))</f>
        <v>0</v>
      </c>
      <c r="H20" s="44"/>
    </row>
    <row r="21" spans="1:8" ht="26.4" x14ac:dyDescent="0.3">
      <c r="A21" s="39">
        <v>3.1</v>
      </c>
      <c r="B21" s="40" t="s">
        <v>106</v>
      </c>
      <c r="C21" s="5" t="s">
        <v>5</v>
      </c>
      <c r="D21" s="6"/>
      <c r="E21" s="57" t="s">
        <v>51</v>
      </c>
      <c r="F21" s="37">
        <v>5</v>
      </c>
      <c r="G21" s="37">
        <f t="shared" si="8"/>
        <v>0</v>
      </c>
      <c r="H21" s="42">
        <f t="shared" ref="H21:H26" si="9">G21*F21</f>
        <v>0</v>
      </c>
    </row>
    <row r="22" spans="1:8" x14ac:dyDescent="0.3">
      <c r="A22" s="39">
        <v>3.2</v>
      </c>
      <c r="B22" s="40" t="s">
        <v>153</v>
      </c>
      <c r="C22" s="5" t="s">
        <v>5</v>
      </c>
      <c r="D22" s="6"/>
      <c r="E22" s="88"/>
      <c r="F22" s="37"/>
      <c r="G22" s="37"/>
      <c r="H22" s="42"/>
    </row>
    <row r="23" spans="1:8" x14ac:dyDescent="0.3">
      <c r="A23" s="39"/>
      <c r="B23" s="40" t="s">
        <v>154</v>
      </c>
      <c r="C23" s="5" t="s">
        <v>155</v>
      </c>
      <c r="D23" s="6"/>
      <c r="E23" s="57" t="s">
        <v>155</v>
      </c>
      <c r="F23" s="37">
        <v>10</v>
      </c>
      <c r="G23" s="37">
        <v>0</v>
      </c>
      <c r="H23" s="42">
        <f t="shared" si="9"/>
        <v>0</v>
      </c>
    </row>
    <row r="24" spans="1:8" x14ac:dyDescent="0.3">
      <c r="A24" s="39"/>
      <c r="B24" s="40" t="s">
        <v>156</v>
      </c>
      <c r="C24" s="5" t="s">
        <v>155</v>
      </c>
      <c r="D24" s="6"/>
      <c r="E24" s="57" t="s">
        <v>155</v>
      </c>
      <c r="F24" s="37">
        <v>10</v>
      </c>
      <c r="G24" s="37">
        <f t="shared" ref="G24:G26" si="10">IF(OR(D24="Yes",D24="Y",D24="YES",D24="y"),3,IF(OR(D24="Partial",D24="P",D24="PARTIAL",D24="p"),1,0))</f>
        <v>0</v>
      </c>
      <c r="H24" s="42">
        <f t="shared" si="9"/>
        <v>0</v>
      </c>
    </row>
    <row r="25" spans="1:8" x14ac:dyDescent="0.3">
      <c r="A25" s="39"/>
      <c r="B25" s="40" t="s">
        <v>157</v>
      </c>
      <c r="C25" s="5" t="s">
        <v>155</v>
      </c>
      <c r="D25" s="6"/>
      <c r="E25" s="57" t="s">
        <v>155</v>
      </c>
      <c r="F25" s="37">
        <v>5</v>
      </c>
      <c r="G25" s="37">
        <f t="shared" si="10"/>
        <v>0</v>
      </c>
      <c r="H25" s="42">
        <f t="shared" si="9"/>
        <v>0</v>
      </c>
    </row>
    <row r="26" spans="1:8" x14ac:dyDescent="0.3">
      <c r="A26" s="39"/>
      <c r="B26" s="40" t="s">
        <v>158</v>
      </c>
      <c r="C26" s="5" t="s">
        <v>5</v>
      </c>
      <c r="D26" s="6"/>
      <c r="E26" s="57" t="s">
        <v>51</v>
      </c>
      <c r="F26" s="37">
        <v>10</v>
      </c>
      <c r="G26" s="37">
        <f t="shared" si="10"/>
        <v>0</v>
      </c>
      <c r="H26" s="42">
        <f t="shared" si="9"/>
        <v>0</v>
      </c>
    </row>
    <row r="27" spans="1:8" x14ac:dyDescent="0.3">
      <c r="A27" s="39">
        <v>3.3</v>
      </c>
      <c r="B27" s="40" t="s">
        <v>210</v>
      </c>
      <c r="C27" s="5" t="s">
        <v>5</v>
      </c>
      <c r="D27" s="6"/>
      <c r="E27" s="88"/>
      <c r="F27" s="37"/>
      <c r="G27" s="37"/>
      <c r="H27" s="42"/>
    </row>
    <row r="28" spans="1:8" x14ac:dyDescent="0.3">
      <c r="A28" s="39"/>
      <c r="B28" s="89" t="s">
        <v>160</v>
      </c>
      <c r="C28" s="5" t="s">
        <v>5</v>
      </c>
      <c r="D28" s="6"/>
      <c r="E28" s="57" t="s">
        <v>51</v>
      </c>
      <c r="F28" s="37">
        <v>5</v>
      </c>
      <c r="G28" s="37">
        <f t="shared" ref="G28:G32" si="11">IF(OR(D28="Yes",D28="Y",D28="YES",D28="y"),3,IF(OR(D28="Partial",D28="P",D28="PARTIAL",D28="p"),1,0))</f>
        <v>0</v>
      </c>
      <c r="H28" s="42">
        <f t="shared" ref="H28:H32" si="12">G28*F28</f>
        <v>0</v>
      </c>
    </row>
    <row r="29" spans="1:8" ht="16.5" customHeight="1" x14ac:dyDescent="0.3">
      <c r="A29" s="39"/>
      <c r="B29" s="89" t="s">
        <v>203</v>
      </c>
      <c r="C29" s="5" t="s">
        <v>5</v>
      </c>
      <c r="D29" s="6"/>
      <c r="E29" s="57" t="s">
        <v>51</v>
      </c>
      <c r="F29" s="37">
        <v>10</v>
      </c>
      <c r="G29" s="37">
        <f t="shared" si="11"/>
        <v>0</v>
      </c>
      <c r="H29" s="42">
        <f t="shared" si="12"/>
        <v>0</v>
      </c>
    </row>
    <row r="30" spans="1:8" x14ac:dyDescent="0.3">
      <c r="A30" s="39"/>
      <c r="B30" s="89" t="s">
        <v>182</v>
      </c>
      <c r="C30" s="5" t="s">
        <v>5</v>
      </c>
      <c r="D30" s="6"/>
      <c r="E30" s="57" t="s">
        <v>51</v>
      </c>
      <c r="F30" s="37">
        <v>5</v>
      </c>
      <c r="G30" s="37">
        <f t="shared" si="11"/>
        <v>0</v>
      </c>
      <c r="H30" s="42">
        <f t="shared" si="12"/>
        <v>0</v>
      </c>
    </row>
    <row r="31" spans="1:8" x14ac:dyDescent="0.3">
      <c r="A31" s="39"/>
      <c r="B31" s="89" t="s">
        <v>208</v>
      </c>
      <c r="C31" s="5" t="s">
        <v>5</v>
      </c>
      <c r="D31" s="6"/>
      <c r="E31" s="57" t="s">
        <v>51</v>
      </c>
      <c r="F31" s="37">
        <v>5</v>
      </c>
      <c r="G31" s="37">
        <f t="shared" si="11"/>
        <v>0</v>
      </c>
      <c r="H31" s="42">
        <f t="shared" si="12"/>
        <v>0</v>
      </c>
    </row>
    <row r="32" spans="1:8" x14ac:dyDescent="0.3">
      <c r="A32" s="39"/>
      <c r="B32" s="89" t="s">
        <v>165</v>
      </c>
      <c r="C32" s="5" t="s">
        <v>5</v>
      </c>
      <c r="D32" s="6"/>
      <c r="E32" s="57" t="s">
        <v>51</v>
      </c>
      <c r="F32" s="37">
        <v>1</v>
      </c>
      <c r="G32" s="37">
        <f t="shared" si="11"/>
        <v>0</v>
      </c>
      <c r="H32" s="42">
        <f t="shared" si="12"/>
        <v>0</v>
      </c>
    </row>
    <row r="33" spans="1:8" x14ac:dyDescent="0.3">
      <c r="A33" s="62">
        <v>4</v>
      </c>
      <c r="B33" s="41" t="s">
        <v>107</v>
      </c>
      <c r="C33" s="64" t="s">
        <v>64</v>
      </c>
      <c r="D33" s="6"/>
      <c r="E33" s="58"/>
      <c r="F33" s="44"/>
      <c r="G33" s="44">
        <f t="shared" si="3"/>
        <v>0</v>
      </c>
      <c r="H33" s="44"/>
    </row>
    <row r="34" spans="1:8" ht="26.4" x14ac:dyDescent="0.3">
      <c r="A34" s="62">
        <v>4.0999999999999996</v>
      </c>
      <c r="B34" s="40" t="s">
        <v>108</v>
      </c>
      <c r="C34" s="64" t="s">
        <v>5</v>
      </c>
      <c r="D34" s="6"/>
      <c r="E34" s="57" t="s">
        <v>51</v>
      </c>
      <c r="F34" s="37">
        <v>5</v>
      </c>
      <c r="G34" s="37">
        <f t="shared" si="3"/>
        <v>0</v>
      </c>
      <c r="H34" s="42">
        <f t="shared" ref="H34:H39" si="13">G34*F34</f>
        <v>0</v>
      </c>
    </row>
    <row r="35" spans="1:8" x14ac:dyDescent="0.3">
      <c r="A35" s="39">
        <v>4.2</v>
      </c>
      <c r="B35" s="40" t="s">
        <v>153</v>
      </c>
      <c r="C35" s="5" t="s">
        <v>5</v>
      </c>
      <c r="D35" s="6"/>
      <c r="E35" s="88"/>
      <c r="F35" s="37"/>
      <c r="G35" s="37"/>
      <c r="H35" s="42"/>
    </row>
    <row r="36" spans="1:8" x14ac:dyDescent="0.3">
      <c r="A36" s="39"/>
      <c r="B36" s="40" t="s">
        <v>154</v>
      </c>
      <c r="C36" s="5" t="s">
        <v>155</v>
      </c>
      <c r="D36" s="6"/>
      <c r="E36" s="57" t="s">
        <v>155</v>
      </c>
      <c r="F36" s="37">
        <v>10</v>
      </c>
      <c r="G36" s="37">
        <v>0</v>
      </c>
      <c r="H36" s="42">
        <f t="shared" si="13"/>
        <v>0</v>
      </c>
    </row>
    <row r="37" spans="1:8" x14ac:dyDescent="0.3">
      <c r="A37" s="39"/>
      <c r="B37" s="40" t="s">
        <v>156</v>
      </c>
      <c r="C37" s="5" t="s">
        <v>155</v>
      </c>
      <c r="D37" s="6"/>
      <c r="E37" s="57" t="s">
        <v>155</v>
      </c>
      <c r="F37" s="37">
        <v>10</v>
      </c>
      <c r="G37" s="37">
        <f t="shared" ref="G37:G39" si="14">IF(OR(D37="Yes",D37="Y",D37="YES",D37="y"),3,IF(OR(D37="Partial",D37="P",D37="PARTIAL",D37="p"),1,0))</f>
        <v>0</v>
      </c>
      <c r="H37" s="42">
        <f t="shared" si="13"/>
        <v>0</v>
      </c>
    </row>
    <row r="38" spans="1:8" x14ac:dyDescent="0.3">
      <c r="A38" s="39"/>
      <c r="B38" s="40" t="s">
        <v>157</v>
      </c>
      <c r="C38" s="5" t="s">
        <v>155</v>
      </c>
      <c r="D38" s="6"/>
      <c r="E38" s="57" t="s">
        <v>155</v>
      </c>
      <c r="F38" s="37">
        <v>5</v>
      </c>
      <c r="G38" s="37">
        <f t="shared" si="14"/>
        <v>0</v>
      </c>
      <c r="H38" s="42">
        <f t="shared" si="13"/>
        <v>0</v>
      </c>
    </row>
    <row r="39" spans="1:8" x14ac:dyDescent="0.3">
      <c r="A39" s="39"/>
      <c r="B39" s="40" t="s">
        <v>158</v>
      </c>
      <c r="C39" s="5" t="s">
        <v>5</v>
      </c>
      <c r="D39" s="6"/>
      <c r="E39" s="57" t="s">
        <v>51</v>
      </c>
      <c r="F39" s="37">
        <v>10</v>
      </c>
      <c r="G39" s="37">
        <f t="shared" si="14"/>
        <v>0</v>
      </c>
      <c r="H39" s="42">
        <f t="shared" si="13"/>
        <v>0</v>
      </c>
    </row>
    <row r="40" spans="1:8" x14ac:dyDescent="0.3">
      <c r="A40" s="39">
        <v>4.3</v>
      </c>
      <c r="B40" s="40" t="s">
        <v>211</v>
      </c>
      <c r="C40" s="5" t="s">
        <v>5</v>
      </c>
      <c r="D40" s="6"/>
      <c r="E40" s="88"/>
      <c r="F40" s="37"/>
      <c r="G40" s="37"/>
      <c r="H40" s="42"/>
    </row>
    <row r="41" spans="1:8" x14ac:dyDescent="0.3">
      <c r="A41" s="39"/>
      <c r="B41" s="89" t="s">
        <v>160</v>
      </c>
      <c r="C41" s="5" t="s">
        <v>5</v>
      </c>
      <c r="D41" s="6"/>
      <c r="E41" s="57" t="s">
        <v>51</v>
      </c>
      <c r="F41" s="37">
        <v>5</v>
      </c>
      <c r="G41" s="37">
        <f t="shared" ref="G41:G45" si="15">IF(OR(D41="Yes",D41="Y",D41="YES",D41="y"),3,IF(OR(D41="Partial",D41="P",D41="PARTIAL",D41="p"),1,0))</f>
        <v>0</v>
      </c>
      <c r="H41" s="42">
        <f t="shared" ref="H41:H45" si="16">G41*F41</f>
        <v>0</v>
      </c>
    </row>
    <row r="42" spans="1:8" ht="16.5" customHeight="1" x14ac:dyDescent="0.3">
      <c r="A42" s="39"/>
      <c r="B42" s="89" t="s">
        <v>203</v>
      </c>
      <c r="C42" s="5" t="s">
        <v>5</v>
      </c>
      <c r="D42" s="6"/>
      <c r="E42" s="57" t="s">
        <v>51</v>
      </c>
      <c r="F42" s="37">
        <v>10</v>
      </c>
      <c r="G42" s="37">
        <f t="shared" si="15"/>
        <v>0</v>
      </c>
      <c r="H42" s="42">
        <f t="shared" si="16"/>
        <v>0</v>
      </c>
    </row>
    <row r="43" spans="1:8" x14ac:dyDescent="0.3">
      <c r="A43" s="39"/>
      <c r="B43" s="89" t="s">
        <v>182</v>
      </c>
      <c r="C43" s="5" t="s">
        <v>5</v>
      </c>
      <c r="D43" s="6"/>
      <c r="E43" s="57" t="s">
        <v>51</v>
      </c>
      <c r="F43" s="37">
        <v>5</v>
      </c>
      <c r="G43" s="37">
        <f t="shared" si="15"/>
        <v>0</v>
      </c>
      <c r="H43" s="42">
        <f t="shared" si="16"/>
        <v>0</v>
      </c>
    </row>
    <row r="44" spans="1:8" x14ac:dyDescent="0.3">
      <c r="A44" s="39"/>
      <c r="B44" s="89" t="s">
        <v>208</v>
      </c>
      <c r="C44" s="5" t="s">
        <v>5</v>
      </c>
      <c r="D44" s="6"/>
      <c r="E44" s="57" t="s">
        <v>51</v>
      </c>
      <c r="F44" s="37">
        <v>5</v>
      </c>
      <c r="G44" s="37">
        <f t="shared" si="15"/>
        <v>0</v>
      </c>
      <c r="H44" s="42">
        <f t="shared" si="16"/>
        <v>0</v>
      </c>
    </row>
    <row r="45" spans="1:8" x14ac:dyDescent="0.3">
      <c r="A45" s="39"/>
      <c r="B45" s="89" t="s">
        <v>165</v>
      </c>
      <c r="C45" s="5" t="s">
        <v>5</v>
      </c>
      <c r="D45" s="6"/>
      <c r="E45" s="57" t="s">
        <v>51</v>
      </c>
      <c r="F45" s="37">
        <v>1</v>
      </c>
      <c r="G45" s="37">
        <f t="shared" si="15"/>
        <v>0</v>
      </c>
      <c r="H45" s="42">
        <f t="shared" si="16"/>
        <v>0</v>
      </c>
    </row>
    <row r="46" spans="1:8" x14ac:dyDescent="0.3">
      <c r="A46" s="62">
        <v>5</v>
      </c>
      <c r="B46" s="41" t="s">
        <v>109</v>
      </c>
      <c r="C46" s="64" t="s">
        <v>64</v>
      </c>
      <c r="D46" s="6"/>
      <c r="E46" s="58"/>
      <c r="F46" s="44"/>
      <c r="G46" s="44">
        <f t="shared" si="3"/>
        <v>0</v>
      </c>
      <c r="H46" s="44"/>
    </row>
    <row r="47" spans="1:8" ht="26.4" x14ac:dyDescent="0.3">
      <c r="A47" s="62">
        <v>5.0999999999999996</v>
      </c>
      <c r="B47" s="40" t="s">
        <v>110</v>
      </c>
      <c r="C47" s="64" t="s">
        <v>5</v>
      </c>
      <c r="D47" s="6"/>
      <c r="E47" s="57" t="s">
        <v>51</v>
      </c>
      <c r="F47" s="37">
        <v>5</v>
      </c>
      <c r="G47" s="37">
        <f t="shared" si="3"/>
        <v>0</v>
      </c>
      <c r="H47" s="42">
        <f t="shared" ref="H47:H52" si="17">G47*F47</f>
        <v>0</v>
      </c>
    </row>
    <row r="48" spans="1:8" x14ac:dyDescent="0.3">
      <c r="A48" s="39">
        <v>5.2</v>
      </c>
      <c r="B48" s="40" t="s">
        <v>153</v>
      </c>
      <c r="C48" s="5" t="s">
        <v>5</v>
      </c>
      <c r="D48" s="6"/>
      <c r="E48" s="88"/>
      <c r="F48" s="37"/>
      <c r="G48" s="37"/>
      <c r="H48" s="42"/>
    </row>
    <row r="49" spans="1:8" x14ac:dyDescent="0.3">
      <c r="A49" s="39"/>
      <c r="B49" s="40" t="s">
        <v>154</v>
      </c>
      <c r="C49" s="5" t="s">
        <v>155</v>
      </c>
      <c r="D49" s="6"/>
      <c r="E49" s="57" t="s">
        <v>155</v>
      </c>
      <c r="F49" s="37">
        <v>10</v>
      </c>
      <c r="G49" s="37">
        <v>0</v>
      </c>
      <c r="H49" s="42">
        <f t="shared" si="17"/>
        <v>0</v>
      </c>
    </row>
    <row r="50" spans="1:8" x14ac:dyDescent="0.3">
      <c r="A50" s="39"/>
      <c r="B50" s="40" t="s">
        <v>156</v>
      </c>
      <c r="C50" s="5" t="s">
        <v>155</v>
      </c>
      <c r="D50" s="6"/>
      <c r="E50" s="57" t="s">
        <v>155</v>
      </c>
      <c r="F50" s="37">
        <v>10</v>
      </c>
      <c r="G50" s="37">
        <f t="shared" ref="G50:G52" si="18">IF(OR(D50="Yes",D50="Y",D50="YES",D50="y"),3,IF(OR(D50="Partial",D50="P",D50="PARTIAL",D50="p"),1,0))</f>
        <v>0</v>
      </c>
      <c r="H50" s="42">
        <f t="shared" si="17"/>
        <v>0</v>
      </c>
    </row>
    <row r="51" spans="1:8" x14ac:dyDescent="0.3">
      <c r="A51" s="39"/>
      <c r="B51" s="40" t="s">
        <v>157</v>
      </c>
      <c r="C51" s="5" t="s">
        <v>155</v>
      </c>
      <c r="D51" s="6"/>
      <c r="E51" s="57" t="s">
        <v>155</v>
      </c>
      <c r="F51" s="37">
        <v>5</v>
      </c>
      <c r="G51" s="37">
        <f t="shared" si="18"/>
        <v>0</v>
      </c>
      <c r="H51" s="42">
        <f t="shared" si="17"/>
        <v>0</v>
      </c>
    </row>
    <row r="52" spans="1:8" x14ac:dyDescent="0.3">
      <c r="A52" s="39"/>
      <c r="B52" s="40" t="s">
        <v>158</v>
      </c>
      <c r="C52" s="5" t="s">
        <v>5</v>
      </c>
      <c r="D52" s="6"/>
      <c r="E52" s="57" t="s">
        <v>51</v>
      </c>
      <c r="F52" s="37">
        <v>10</v>
      </c>
      <c r="G52" s="37">
        <f t="shared" si="18"/>
        <v>0</v>
      </c>
      <c r="H52" s="42">
        <f t="shared" si="17"/>
        <v>0</v>
      </c>
    </row>
    <row r="53" spans="1:8" x14ac:dyDescent="0.3">
      <c r="A53" s="39">
        <v>5.3</v>
      </c>
      <c r="B53" s="40" t="s">
        <v>212</v>
      </c>
      <c r="C53" s="5" t="s">
        <v>5</v>
      </c>
      <c r="D53" s="6"/>
      <c r="E53" s="88"/>
      <c r="F53" s="37"/>
      <c r="G53" s="37"/>
      <c r="H53" s="42"/>
    </row>
    <row r="54" spans="1:8" x14ac:dyDescent="0.3">
      <c r="A54" s="39"/>
      <c r="B54" s="89" t="s">
        <v>160</v>
      </c>
      <c r="C54" s="5" t="s">
        <v>5</v>
      </c>
      <c r="D54" s="6"/>
      <c r="E54" s="57" t="s">
        <v>51</v>
      </c>
      <c r="F54" s="37">
        <v>5</v>
      </c>
      <c r="G54" s="37">
        <f t="shared" ref="G54:G58" si="19">IF(OR(D54="Yes",D54="Y",D54="YES",D54="y"),3,IF(OR(D54="Partial",D54="P",D54="PARTIAL",D54="p"),1,0))</f>
        <v>0</v>
      </c>
      <c r="H54" s="42">
        <f t="shared" ref="H54:H58" si="20">G54*F54</f>
        <v>0</v>
      </c>
    </row>
    <row r="55" spans="1:8" ht="16.5" customHeight="1" x14ac:dyDescent="0.3">
      <c r="A55" s="39"/>
      <c r="B55" s="89" t="s">
        <v>203</v>
      </c>
      <c r="C55" s="5" t="s">
        <v>5</v>
      </c>
      <c r="D55" s="6"/>
      <c r="E55" s="57" t="s">
        <v>51</v>
      </c>
      <c r="F55" s="37">
        <v>10</v>
      </c>
      <c r="G55" s="37">
        <f t="shared" si="19"/>
        <v>0</v>
      </c>
      <c r="H55" s="42">
        <f t="shared" si="20"/>
        <v>0</v>
      </c>
    </row>
    <row r="56" spans="1:8" x14ac:dyDescent="0.3">
      <c r="A56" s="39"/>
      <c r="B56" s="89" t="s">
        <v>182</v>
      </c>
      <c r="C56" s="5" t="s">
        <v>5</v>
      </c>
      <c r="D56" s="6"/>
      <c r="E56" s="57" t="s">
        <v>51</v>
      </c>
      <c r="F56" s="37">
        <v>5</v>
      </c>
      <c r="G56" s="37">
        <f t="shared" si="19"/>
        <v>0</v>
      </c>
      <c r="H56" s="42">
        <f t="shared" si="20"/>
        <v>0</v>
      </c>
    </row>
    <row r="57" spans="1:8" x14ac:dyDescent="0.3">
      <c r="A57" s="39"/>
      <c r="B57" s="89" t="s">
        <v>208</v>
      </c>
      <c r="C57" s="5" t="s">
        <v>5</v>
      </c>
      <c r="D57" s="6"/>
      <c r="E57" s="57" t="s">
        <v>51</v>
      </c>
      <c r="F57" s="37">
        <v>5</v>
      </c>
      <c r="G57" s="37">
        <f t="shared" si="19"/>
        <v>0</v>
      </c>
      <c r="H57" s="42">
        <f t="shared" si="20"/>
        <v>0</v>
      </c>
    </row>
    <row r="58" spans="1:8" x14ac:dyDescent="0.3">
      <c r="A58" s="39"/>
      <c r="B58" s="89" t="s">
        <v>165</v>
      </c>
      <c r="C58" s="5" t="s">
        <v>5</v>
      </c>
      <c r="D58" s="6"/>
      <c r="E58" s="57" t="s">
        <v>51</v>
      </c>
      <c r="F58" s="37">
        <v>1</v>
      </c>
      <c r="G58" s="37">
        <f t="shared" si="19"/>
        <v>0</v>
      </c>
      <c r="H58" s="42">
        <f t="shared" si="20"/>
        <v>0</v>
      </c>
    </row>
    <row r="59" spans="1:8" x14ac:dyDescent="0.3">
      <c r="A59" s="62">
        <v>6</v>
      </c>
      <c r="B59" s="41" t="s">
        <v>111</v>
      </c>
      <c r="C59" s="64" t="s">
        <v>64</v>
      </c>
      <c r="D59" s="6"/>
      <c r="E59" s="59"/>
      <c r="F59" s="38"/>
      <c r="G59" s="38">
        <f t="shared" si="3"/>
        <v>0</v>
      </c>
      <c r="H59" s="38"/>
    </row>
    <row r="60" spans="1:8" ht="26.4" x14ac:dyDescent="0.3">
      <c r="A60" s="66">
        <v>6.1</v>
      </c>
      <c r="B60" s="40" t="s">
        <v>112</v>
      </c>
      <c r="C60" s="64" t="s">
        <v>5</v>
      </c>
      <c r="D60" s="6"/>
      <c r="E60" s="57" t="s">
        <v>51</v>
      </c>
      <c r="F60" s="37">
        <v>5</v>
      </c>
      <c r="G60" s="37">
        <f t="shared" si="3"/>
        <v>0</v>
      </c>
      <c r="H60" s="42">
        <f t="shared" ref="H60:H65" si="21">G60*F60</f>
        <v>0</v>
      </c>
    </row>
    <row r="61" spans="1:8" x14ac:dyDescent="0.3">
      <c r="A61" s="39">
        <v>6.2</v>
      </c>
      <c r="B61" s="40" t="s">
        <v>153</v>
      </c>
      <c r="C61" s="5" t="s">
        <v>5</v>
      </c>
      <c r="D61" s="6"/>
      <c r="E61" s="88"/>
      <c r="F61" s="37"/>
      <c r="G61" s="37"/>
      <c r="H61" s="42"/>
    </row>
    <row r="62" spans="1:8" x14ac:dyDescent="0.3">
      <c r="A62" s="39"/>
      <c r="B62" s="40" t="s">
        <v>154</v>
      </c>
      <c r="C62" s="5" t="s">
        <v>155</v>
      </c>
      <c r="D62" s="6"/>
      <c r="E62" s="57" t="s">
        <v>155</v>
      </c>
      <c r="F62" s="37">
        <v>10</v>
      </c>
      <c r="G62" s="37">
        <v>0</v>
      </c>
      <c r="H62" s="42">
        <f t="shared" si="21"/>
        <v>0</v>
      </c>
    </row>
    <row r="63" spans="1:8" x14ac:dyDescent="0.3">
      <c r="A63" s="39"/>
      <c r="B63" s="40" t="s">
        <v>156</v>
      </c>
      <c r="C63" s="5" t="s">
        <v>155</v>
      </c>
      <c r="D63" s="6"/>
      <c r="E63" s="57" t="s">
        <v>155</v>
      </c>
      <c r="F63" s="37">
        <v>10</v>
      </c>
      <c r="G63" s="37">
        <f t="shared" ref="G63:G65" si="22">IF(OR(D63="Yes",D63="Y",D63="YES",D63="y"),3,IF(OR(D63="Partial",D63="P",D63="PARTIAL",D63="p"),1,0))</f>
        <v>0</v>
      </c>
      <c r="H63" s="42">
        <f t="shared" si="21"/>
        <v>0</v>
      </c>
    </row>
    <row r="64" spans="1:8" x14ac:dyDescent="0.3">
      <c r="A64" s="39"/>
      <c r="B64" s="40" t="s">
        <v>157</v>
      </c>
      <c r="C64" s="5" t="s">
        <v>155</v>
      </c>
      <c r="D64" s="6"/>
      <c r="E64" s="57" t="s">
        <v>155</v>
      </c>
      <c r="F64" s="37">
        <v>5</v>
      </c>
      <c r="G64" s="37">
        <f t="shared" si="22"/>
        <v>0</v>
      </c>
      <c r="H64" s="42">
        <f t="shared" si="21"/>
        <v>0</v>
      </c>
    </row>
    <row r="65" spans="1:8" x14ac:dyDescent="0.3">
      <c r="A65" s="39"/>
      <c r="B65" s="40" t="s">
        <v>158</v>
      </c>
      <c r="C65" s="5" t="s">
        <v>5</v>
      </c>
      <c r="D65" s="6"/>
      <c r="E65" s="57" t="s">
        <v>51</v>
      </c>
      <c r="F65" s="37">
        <v>10</v>
      </c>
      <c r="G65" s="37">
        <f t="shared" si="22"/>
        <v>0</v>
      </c>
      <c r="H65" s="42">
        <f t="shared" si="21"/>
        <v>0</v>
      </c>
    </row>
    <row r="66" spans="1:8" x14ac:dyDescent="0.3">
      <c r="A66" s="39">
        <v>6.3</v>
      </c>
      <c r="B66" s="40" t="s">
        <v>213</v>
      </c>
      <c r="C66" s="5" t="s">
        <v>5</v>
      </c>
      <c r="D66" s="6"/>
      <c r="E66" s="88"/>
      <c r="F66" s="37"/>
      <c r="G66" s="37"/>
      <c r="H66" s="42"/>
    </row>
    <row r="67" spans="1:8" x14ac:dyDescent="0.3">
      <c r="A67" s="39"/>
      <c r="B67" s="89" t="s">
        <v>160</v>
      </c>
      <c r="C67" s="5" t="s">
        <v>5</v>
      </c>
      <c r="D67" s="6"/>
      <c r="E67" s="57" t="s">
        <v>51</v>
      </c>
      <c r="F67" s="37">
        <v>5</v>
      </c>
      <c r="G67" s="37">
        <f t="shared" ref="G67:G71" si="23">IF(OR(D67="Yes",D67="Y",D67="YES",D67="y"),3,IF(OR(D67="Partial",D67="P",D67="PARTIAL",D67="p"),1,0))</f>
        <v>0</v>
      </c>
      <c r="H67" s="42">
        <f t="shared" ref="H67:H71" si="24">G67*F67</f>
        <v>0</v>
      </c>
    </row>
    <row r="68" spans="1:8" ht="16.5" customHeight="1" x14ac:dyDescent="0.3">
      <c r="A68" s="39"/>
      <c r="B68" s="89" t="s">
        <v>203</v>
      </c>
      <c r="C68" s="5" t="s">
        <v>5</v>
      </c>
      <c r="D68" s="6"/>
      <c r="E68" s="57" t="s">
        <v>51</v>
      </c>
      <c r="F68" s="37">
        <v>10</v>
      </c>
      <c r="G68" s="37">
        <f t="shared" si="23"/>
        <v>0</v>
      </c>
      <c r="H68" s="42">
        <f t="shared" si="24"/>
        <v>0</v>
      </c>
    </row>
    <row r="69" spans="1:8" x14ac:dyDescent="0.3">
      <c r="A69" s="39"/>
      <c r="B69" s="89" t="s">
        <v>182</v>
      </c>
      <c r="C69" s="5" t="s">
        <v>5</v>
      </c>
      <c r="D69" s="6"/>
      <c r="E69" s="57" t="s">
        <v>51</v>
      </c>
      <c r="F69" s="37">
        <v>5</v>
      </c>
      <c r="G69" s="37">
        <f t="shared" si="23"/>
        <v>0</v>
      </c>
      <c r="H69" s="42">
        <f t="shared" si="24"/>
        <v>0</v>
      </c>
    </row>
    <row r="70" spans="1:8" x14ac:dyDescent="0.3">
      <c r="A70" s="39"/>
      <c r="B70" s="89" t="s">
        <v>208</v>
      </c>
      <c r="C70" s="5" t="s">
        <v>5</v>
      </c>
      <c r="D70" s="6"/>
      <c r="E70" s="57" t="s">
        <v>51</v>
      </c>
      <c r="F70" s="37">
        <v>5</v>
      </c>
      <c r="G70" s="37">
        <f t="shared" si="23"/>
        <v>0</v>
      </c>
      <c r="H70" s="42">
        <f t="shared" si="24"/>
        <v>0</v>
      </c>
    </row>
    <row r="71" spans="1:8" x14ac:dyDescent="0.3">
      <c r="A71" s="39"/>
      <c r="B71" s="89" t="s">
        <v>165</v>
      </c>
      <c r="C71" s="5" t="s">
        <v>5</v>
      </c>
      <c r="D71" s="6"/>
      <c r="E71" s="57" t="s">
        <v>51</v>
      </c>
      <c r="F71" s="37">
        <v>1</v>
      </c>
      <c r="G71" s="37">
        <f t="shared" si="23"/>
        <v>0</v>
      </c>
      <c r="H71" s="42">
        <f t="shared" si="24"/>
        <v>0</v>
      </c>
    </row>
    <row r="72" spans="1:8" x14ac:dyDescent="0.3">
      <c r="F72" s="43">
        <f>SUM(F3:F71)</f>
        <v>341</v>
      </c>
      <c r="G72" s="43" t="s">
        <v>2</v>
      </c>
      <c r="H72" s="110">
        <f>(SUM(H3:H71))*100/(3*341)</f>
        <v>0</v>
      </c>
    </row>
  </sheetData>
  <sheetProtection algorithmName="SHA-512" hashValue="Rcecl77Dy+MSUzttG4pUT+Th32Q09GOy5u+6JiB2Dzq3FldUhvCjNr6x6/Imj9hBjuc8QV/W6UX+AmmS4R6ong==" saltValue="n/+DRzo3jRzpe07kRLSmMQ==" spinCount="100000" sheet="1" objects="1" scenarios="1"/>
  <mergeCells count="1">
    <mergeCell ref="A1:E1"/>
  </mergeCells>
  <pageMargins left="0.7" right="0.7" top="0.75" bottom="0.75" header="0.3" footer="0.3"/>
  <pageSetup scale="4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7"/>
  <sheetViews>
    <sheetView workbookViewId="0">
      <selection activeCell="C5" sqref="C5"/>
    </sheetView>
  </sheetViews>
  <sheetFormatPr defaultRowHeight="14.4" x14ac:dyDescent="0.3"/>
  <cols>
    <col min="1" max="1" width="4.6640625" customWidth="1"/>
    <col min="2" max="2" width="42.6640625" customWidth="1"/>
    <col min="3" max="3" width="80.6640625" customWidth="1"/>
    <col min="4" max="4" width="40.6640625" customWidth="1"/>
    <col min="5" max="5" width="9.44140625" hidden="1" customWidth="1"/>
    <col min="6" max="6" width="76" hidden="1" customWidth="1"/>
  </cols>
  <sheetData>
    <row r="1" spans="1:6" ht="16.2" thickBot="1" x14ac:dyDescent="0.35">
      <c r="A1" s="126" t="s">
        <v>21</v>
      </c>
      <c r="B1" s="127"/>
      <c r="C1" s="127"/>
      <c r="D1" s="127"/>
      <c r="E1" s="99"/>
    </row>
    <row r="2" spans="1:6" ht="15" thickBot="1" x14ac:dyDescent="0.35">
      <c r="A2" s="48"/>
      <c r="B2" s="95" t="s">
        <v>23</v>
      </c>
      <c r="C2" s="102" t="s">
        <v>6</v>
      </c>
      <c r="D2" s="102" t="s">
        <v>22</v>
      </c>
      <c r="E2" s="103" t="s">
        <v>226</v>
      </c>
    </row>
    <row r="3" spans="1:6" ht="15" thickBot="1" x14ac:dyDescent="0.35">
      <c r="A3" s="7"/>
      <c r="B3" s="91"/>
      <c r="C3" s="101"/>
      <c r="D3" s="101"/>
      <c r="E3" s="101"/>
      <c r="F3" s="56"/>
    </row>
    <row r="4" spans="1:6" ht="26.4" x14ac:dyDescent="0.3">
      <c r="A4" s="123">
        <v>1</v>
      </c>
      <c r="B4" s="96" t="s">
        <v>32</v>
      </c>
      <c r="C4" s="38"/>
      <c r="D4" s="38"/>
      <c r="E4" s="119"/>
      <c r="F4" s="116" t="s">
        <v>225</v>
      </c>
    </row>
    <row r="5" spans="1:6" ht="26.4" x14ac:dyDescent="0.3">
      <c r="A5" s="124"/>
      <c r="B5" s="92" t="s">
        <v>125</v>
      </c>
      <c r="C5" s="60"/>
      <c r="D5" s="60"/>
      <c r="E5" s="119"/>
      <c r="F5" s="117"/>
    </row>
    <row r="6" spans="1:6" ht="39.6" x14ac:dyDescent="0.3">
      <c r="A6" s="124"/>
      <c r="B6" s="97" t="s">
        <v>126</v>
      </c>
      <c r="C6" s="60"/>
      <c r="D6" s="60"/>
      <c r="E6" s="119"/>
      <c r="F6" s="117"/>
    </row>
    <row r="7" spans="1:6" ht="33" customHeight="1" thickBot="1" x14ac:dyDescent="0.35">
      <c r="A7" s="125"/>
      <c r="B7" s="97" t="s">
        <v>33</v>
      </c>
      <c r="C7" s="60"/>
      <c r="D7" s="60"/>
      <c r="E7" s="119"/>
      <c r="F7" s="118"/>
    </row>
    <row r="8" spans="1:6" ht="15" thickBot="1" x14ac:dyDescent="0.35">
      <c r="A8" s="123">
        <v>2</v>
      </c>
      <c r="B8" s="93" t="s">
        <v>34</v>
      </c>
      <c r="C8" s="59"/>
      <c r="D8" s="104"/>
      <c r="E8" s="105"/>
      <c r="F8" s="106"/>
    </row>
    <row r="9" spans="1:6" ht="47.25" customHeight="1" thickBot="1" x14ac:dyDescent="0.35">
      <c r="A9" s="124"/>
      <c r="B9" s="97" t="s">
        <v>35</v>
      </c>
      <c r="C9" s="60"/>
      <c r="D9" s="60"/>
      <c r="E9" s="100"/>
      <c r="F9" s="98" t="s">
        <v>227</v>
      </c>
    </row>
    <row r="10" spans="1:6" ht="15" thickBot="1" x14ac:dyDescent="0.35">
      <c r="A10" s="128">
        <v>3</v>
      </c>
      <c r="B10" s="96" t="s">
        <v>36</v>
      </c>
      <c r="C10" s="59"/>
      <c r="D10" s="104"/>
      <c r="E10" s="105"/>
      <c r="F10" s="107"/>
    </row>
    <row r="11" spans="1:6" ht="39.6" x14ac:dyDescent="0.3">
      <c r="A11" s="129"/>
      <c r="B11" s="97" t="s">
        <v>37</v>
      </c>
      <c r="C11" s="60"/>
      <c r="D11" s="60"/>
      <c r="E11" s="120"/>
      <c r="F11" s="116" t="s">
        <v>224</v>
      </c>
    </row>
    <row r="12" spans="1:6" ht="26.4" x14ac:dyDescent="0.3">
      <c r="A12" s="129"/>
      <c r="B12" s="97" t="s">
        <v>38</v>
      </c>
      <c r="C12" s="60"/>
      <c r="D12" s="60"/>
      <c r="E12" s="121"/>
      <c r="F12" s="117"/>
    </row>
    <row r="13" spans="1:6" ht="26.4" x14ac:dyDescent="0.3">
      <c r="A13" s="129"/>
      <c r="B13" s="92" t="s">
        <v>127</v>
      </c>
      <c r="C13" s="60"/>
      <c r="D13" s="60"/>
      <c r="E13" s="121"/>
      <c r="F13" s="117"/>
    </row>
    <row r="14" spans="1:6" ht="39.6" x14ac:dyDescent="0.3">
      <c r="A14" s="129"/>
      <c r="B14" s="97" t="s">
        <v>128</v>
      </c>
      <c r="C14" s="60"/>
      <c r="D14" s="60"/>
      <c r="E14" s="121"/>
      <c r="F14" s="117"/>
    </row>
    <row r="15" spans="1:6" ht="26.25" customHeight="1" x14ac:dyDescent="0.3">
      <c r="A15" s="129"/>
      <c r="B15" s="92" t="s">
        <v>129</v>
      </c>
      <c r="C15" s="60"/>
      <c r="D15" s="60"/>
      <c r="E15" s="121"/>
      <c r="F15" s="117"/>
    </row>
    <row r="16" spans="1:6" ht="66.599999999999994" thickBot="1" x14ac:dyDescent="0.35">
      <c r="A16" s="130"/>
      <c r="B16" s="97" t="s">
        <v>134</v>
      </c>
      <c r="C16" s="60"/>
      <c r="D16" s="60"/>
      <c r="E16" s="122"/>
      <c r="F16" s="118"/>
    </row>
    <row r="17" spans="1:6" ht="15" thickBot="1" x14ac:dyDescent="0.35">
      <c r="A17" s="123">
        <v>4</v>
      </c>
      <c r="B17" s="93" t="s">
        <v>39</v>
      </c>
      <c r="C17" s="59"/>
      <c r="D17" s="104"/>
      <c r="E17" s="105"/>
      <c r="F17" s="107"/>
    </row>
    <row r="18" spans="1:6" ht="27.75" customHeight="1" x14ac:dyDescent="0.3">
      <c r="A18" s="124"/>
      <c r="B18" s="97" t="s">
        <v>130</v>
      </c>
      <c r="C18" s="60"/>
      <c r="D18" s="60"/>
      <c r="E18" s="120"/>
      <c r="F18" s="116" t="s">
        <v>220</v>
      </c>
    </row>
    <row r="19" spans="1:6" ht="52.8" x14ac:dyDescent="0.3">
      <c r="A19" s="124"/>
      <c r="B19" s="97" t="s">
        <v>131</v>
      </c>
      <c r="C19" s="60"/>
      <c r="D19" s="60"/>
      <c r="E19" s="121"/>
      <c r="F19" s="117"/>
    </row>
    <row r="20" spans="1:6" ht="40.5" customHeight="1" x14ac:dyDescent="0.3">
      <c r="A20" s="124"/>
      <c r="B20" s="92" t="s">
        <v>132</v>
      </c>
      <c r="C20" s="60"/>
      <c r="D20" s="60"/>
      <c r="E20" s="121"/>
      <c r="F20" s="117"/>
    </row>
    <row r="21" spans="1:6" ht="40.200000000000003" thickBot="1" x14ac:dyDescent="0.35">
      <c r="A21" s="125"/>
      <c r="B21" s="97" t="s">
        <v>40</v>
      </c>
      <c r="C21" s="60"/>
      <c r="D21" s="60"/>
      <c r="E21" s="122"/>
      <c r="F21" s="118"/>
    </row>
    <row r="22" spans="1:6" ht="27" thickBot="1" x14ac:dyDescent="0.35">
      <c r="A22" s="123">
        <v>5</v>
      </c>
      <c r="B22" s="96" t="s">
        <v>135</v>
      </c>
      <c r="C22" s="59"/>
      <c r="D22" s="104"/>
      <c r="E22" s="105"/>
      <c r="F22" s="107"/>
    </row>
    <row r="23" spans="1:6" ht="26.4" x14ac:dyDescent="0.3">
      <c r="A23" s="124"/>
      <c r="B23" s="97" t="s">
        <v>136</v>
      </c>
      <c r="C23" s="60"/>
      <c r="D23" s="60"/>
      <c r="E23" s="120"/>
      <c r="F23" s="116" t="s">
        <v>221</v>
      </c>
    </row>
    <row r="24" spans="1:6" ht="29.25" customHeight="1" x14ac:dyDescent="0.3">
      <c r="A24" s="124"/>
      <c r="B24" s="97" t="s">
        <v>138</v>
      </c>
      <c r="C24" s="60"/>
      <c r="D24" s="60"/>
      <c r="E24" s="121"/>
      <c r="F24" s="117"/>
    </row>
    <row r="25" spans="1:6" ht="66" customHeight="1" thickBot="1" x14ac:dyDescent="0.35">
      <c r="A25" s="125"/>
      <c r="B25" s="97" t="s">
        <v>137</v>
      </c>
      <c r="C25" s="60"/>
      <c r="D25" s="60"/>
      <c r="E25" s="122"/>
      <c r="F25" s="118"/>
    </row>
    <row r="26" spans="1:6" ht="15" thickBot="1" x14ac:dyDescent="0.35">
      <c r="A26" s="123">
        <v>6</v>
      </c>
      <c r="B26" s="96" t="s">
        <v>141</v>
      </c>
      <c r="C26" s="59"/>
      <c r="D26" s="104"/>
      <c r="E26" s="105"/>
      <c r="F26" s="107"/>
    </row>
    <row r="27" spans="1:6" ht="26.4" x14ac:dyDescent="0.3">
      <c r="A27" s="124"/>
      <c r="B27" s="92" t="s">
        <v>44</v>
      </c>
      <c r="C27" s="60"/>
      <c r="D27" s="60"/>
      <c r="E27" s="120"/>
      <c r="F27" s="116" t="s">
        <v>223</v>
      </c>
    </row>
    <row r="28" spans="1:6" x14ac:dyDescent="0.3">
      <c r="A28" s="124"/>
      <c r="B28" s="92" t="s">
        <v>45</v>
      </c>
      <c r="C28" s="60"/>
      <c r="D28" s="60"/>
      <c r="E28" s="121"/>
      <c r="F28" s="117"/>
    </row>
    <row r="29" spans="1:6" x14ac:dyDescent="0.3">
      <c r="A29" s="124"/>
      <c r="B29" s="92" t="s">
        <v>46</v>
      </c>
      <c r="C29" s="60"/>
      <c r="D29" s="60"/>
      <c r="E29" s="121"/>
      <c r="F29" s="117"/>
    </row>
    <row r="30" spans="1:6" x14ac:dyDescent="0.3">
      <c r="A30" s="124"/>
      <c r="B30" s="94" t="s">
        <v>47</v>
      </c>
      <c r="C30" s="60"/>
      <c r="D30" s="60"/>
      <c r="E30" s="121"/>
      <c r="F30" s="117"/>
    </row>
    <row r="31" spans="1:6" x14ac:dyDescent="0.3">
      <c r="A31" s="124"/>
      <c r="B31" s="94" t="s">
        <v>139</v>
      </c>
      <c r="C31" s="60"/>
      <c r="D31" s="60"/>
      <c r="E31" s="121"/>
      <c r="F31" s="117"/>
    </row>
    <row r="32" spans="1:6" ht="15" thickBot="1" x14ac:dyDescent="0.35">
      <c r="A32" s="124"/>
      <c r="B32" s="94" t="s">
        <v>140</v>
      </c>
      <c r="C32" s="60"/>
      <c r="D32" s="60"/>
      <c r="E32" s="122"/>
      <c r="F32" s="118"/>
    </row>
    <row r="33" spans="1:6" ht="15" thickBot="1" x14ac:dyDescent="0.35">
      <c r="A33" s="123">
        <v>7</v>
      </c>
      <c r="B33" s="96" t="s">
        <v>41</v>
      </c>
      <c r="C33" s="59"/>
      <c r="D33" s="104"/>
      <c r="E33" s="105"/>
      <c r="F33" s="107"/>
    </row>
    <row r="34" spans="1:6" ht="52.8" x14ac:dyDescent="0.3">
      <c r="A34" s="124"/>
      <c r="B34" s="97" t="s">
        <v>133</v>
      </c>
      <c r="C34" s="60"/>
      <c r="D34" s="60"/>
      <c r="E34" s="120"/>
      <c r="F34" s="116" t="s">
        <v>222</v>
      </c>
    </row>
    <row r="35" spans="1:6" ht="39.75" customHeight="1" thickBot="1" x14ac:dyDescent="0.35">
      <c r="A35" s="125"/>
      <c r="B35" s="97" t="s">
        <v>42</v>
      </c>
      <c r="C35" s="60"/>
      <c r="D35" s="60"/>
      <c r="E35" s="121"/>
      <c r="F35" s="118"/>
    </row>
    <row r="36" spans="1:6" ht="21" customHeight="1" thickBot="1" x14ac:dyDescent="0.35">
      <c r="E36" s="108">
        <f>(E4+E9+E11+E18)*0.6+(E23+E27+E34)*0.4</f>
        <v>0</v>
      </c>
    </row>
    <row r="37" spans="1:6" ht="15" thickTop="1" x14ac:dyDescent="0.3"/>
  </sheetData>
  <sheetProtection algorithmName="SHA-512" hashValue="j1T/CTx30UK7E8gX/2HMkTfnVQNenseZ6a5inU2kC4ockrFlk+oD1EzouJhd1Fd8zwxkNQhyJagOIa2qFGQkQg==" saltValue="9IYllLyDgF/DKflYfrnmnA=="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1"/>
  <sheetViews>
    <sheetView view="pageBreakPreview" zoomScaleNormal="100" zoomScaleSheetLayoutView="100" workbookViewId="0">
      <pane ySplit="2" topLeftCell="A3" activePane="bottomLeft" state="frozenSplit"/>
      <selection activeCell="C1" sqref="C1"/>
      <selection pane="bottomLeft" activeCell="D4" sqref="D4"/>
    </sheetView>
  </sheetViews>
  <sheetFormatPr defaultRowHeight="14.4" x14ac:dyDescent="0.3"/>
  <cols>
    <col min="1" max="1" width="7.6640625" style="43" customWidth="1"/>
    <col min="2" max="2" width="65.6640625" style="34" customWidth="1"/>
    <col min="3" max="3" width="16.6640625" customWidth="1"/>
    <col min="4" max="4" width="12.6640625" customWidth="1"/>
    <col min="5" max="5" width="62.6640625" style="56" customWidth="1"/>
    <col min="6" max="6" width="12.33203125" style="43" hidden="1" customWidth="1"/>
    <col min="7" max="7" width="11.6640625" style="43" hidden="1" customWidth="1"/>
    <col min="8" max="8" width="7.5546875" style="43" hidden="1" customWidth="1"/>
  </cols>
  <sheetData>
    <row r="1" spans="1:8" s="2" customFormat="1" ht="37.5" customHeight="1" thickBot="1" x14ac:dyDescent="0.35">
      <c r="A1" s="115" t="s">
        <v>113</v>
      </c>
      <c r="B1" s="115"/>
      <c r="C1" s="115"/>
      <c r="D1" s="115"/>
      <c r="E1" s="115"/>
      <c r="F1" s="1"/>
      <c r="G1" s="1"/>
      <c r="H1" s="1"/>
    </row>
    <row r="2" spans="1:8" s="3" customFormat="1" ht="67.5" customHeight="1" thickBot="1" x14ac:dyDescent="0.35">
      <c r="A2" s="45" t="s">
        <v>0</v>
      </c>
      <c r="B2" s="45" t="s">
        <v>3</v>
      </c>
      <c r="C2" s="45" t="s">
        <v>4</v>
      </c>
      <c r="D2" s="45" t="s">
        <v>31</v>
      </c>
      <c r="E2" s="54" t="s">
        <v>50</v>
      </c>
      <c r="F2" s="46" t="s">
        <v>1</v>
      </c>
      <c r="G2" s="46" t="s">
        <v>54</v>
      </c>
      <c r="H2" s="47" t="s">
        <v>2</v>
      </c>
    </row>
    <row r="3" spans="1:8" x14ac:dyDescent="0.3">
      <c r="A3" s="39">
        <v>1</v>
      </c>
      <c r="B3" s="41" t="s">
        <v>56</v>
      </c>
      <c r="C3" s="5"/>
      <c r="D3" s="44"/>
      <c r="E3" s="44"/>
      <c r="F3" s="44"/>
      <c r="G3" s="44"/>
      <c r="H3" s="44"/>
    </row>
    <row r="4" spans="1:8" ht="26.4" x14ac:dyDescent="0.3">
      <c r="A4" s="39">
        <v>1.1000000000000001</v>
      </c>
      <c r="B4" s="40" t="s">
        <v>114</v>
      </c>
      <c r="C4" s="5" t="s">
        <v>5</v>
      </c>
      <c r="D4" s="6"/>
      <c r="E4" s="57" t="s">
        <v>51</v>
      </c>
      <c r="F4" s="37">
        <v>1</v>
      </c>
      <c r="G4" s="37">
        <f>IF(OR(D4="Yes",D4="Y",D4="YES",D4="y"),3,IF(OR(D4="Partial",D4="P",D4="PARTIAL",D4="p"),1,0))</f>
        <v>0</v>
      </c>
      <c r="H4" s="42">
        <f t="shared" ref="H4" si="0">G4*F4</f>
        <v>0</v>
      </c>
    </row>
    <row r="5" spans="1:8" x14ac:dyDescent="0.3">
      <c r="A5" s="39">
        <v>1.2</v>
      </c>
      <c r="B5" s="40" t="s">
        <v>152</v>
      </c>
      <c r="C5" s="87"/>
      <c r="D5" s="84"/>
      <c r="E5" s="85"/>
      <c r="F5" s="86"/>
      <c r="G5" s="86"/>
      <c r="H5" s="86"/>
    </row>
    <row r="6" spans="1:8" ht="26.4" x14ac:dyDescent="0.3">
      <c r="A6" s="39" t="s">
        <v>151</v>
      </c>
      <c r="B6" s="40" t="s">
        <v>58</v>
      </c>
      <c r="C6" s="5" t="s">
        <v>5</v>
      </c>
      <c r="D6" s="6"/>
      <c r="E6" s="57" t="s">
        <v>51</v>
      </c>
      <c r="F6" s="37">
        <v>10</v>
      </c>
      <c r="G6" s="37">
        <f t="shared" ref="G6" si="1">IF(OR(D6="Yes",D6="Y",D6="YES",D6="y"),3,IF(OR(D6="Partial",D6="P",D6="PARTIAL",D6="p"),1,0))</f>
        <v>0</v>
      </c>
      <c r="H6" s="42">
        <f t="shared" ref="H6" si="2">G6*F6</f>
        <v>0</v>
      </c>
    </row>
    <row r="7" spans="1:8" x14ac:dyDescent="0.3">
      <c r="A7" s="39">
        <v>2</v>
      </c>
      <c r="B7" s="41" t="s">
        <v>118</v>
      </c>
      <c r="C7" s="5" t="s">
        <v>64</v>
      </c>
      <c r="D7" s="6"/>
      <c r="E7" s="58"/>
      <c r="F7" s="44"/>
      <c r="G7" s="44">
        <f t="shared" ref="G7:G8" si="3">IF(OR(D7="Yes",D7="Y",D7="YES",D7="y"),3,IF(OR(D7="Partial",D7="P",D7="PARTIAL",D7="p"),1,0))</f>
        <v>0</v>
      </c>
      <c r="H7" s="44"/>
    </row>
    <row r="8" spans="1:8" ht="26.4" x14ac:dyDescent="0.3">
      <c r="A8" s="39">
        <v>2.1</v>
      </c>
      <c r="B8" s="40" t="s">
        <v>115</v>
      </c>
      <c r="C8" s="5" t="s">
        <v>5</v>
      </c>
      <c r="D8" s="6"/>
      <c r="E8" s="57" t="s">
        <v>51</v>
      </c>
      <c r="F8" s="37">
        <v>5</v>
      </c>
      <c r="G8" s="37">
        <f t="shared" si="3"/>
        <v>0</v>
      </c>
      <c r="H8" s="42">
        <f t="shared" ref="H8" si="4">G8*F8</f>
        <v>0</v>
      </c>
    </row>
    <row r="9" spans="1:8" x14ac:dyDescent="0.3">
      <c r="A9" s="39">
        <v>2.2000000000000002</v>
      </c>
      <c r="B9" s="40" t="s">
        <v>153</v>
      </c>
      <c r="C9" s="5" t="s">
        <v>5</v>
      </c>
      <c r="D9" s="6"/>
      <c r="E9" s="88"/>
      <c r="F9" s="37"/>
      <c r="G9" s="37"/>
      <c r="H9" s="42"/>
    </row>
    <row r="10" spans="1:8" x14ac:dyDescent="0.3">
      <c r="A10" s="39"/>
      <c r="B10" s="40" t="s">
        <v>191</v>
      </c>
      <c r="C10" s="5" t="s">
        <v>155</v>
      </c>
      <c r="D10" s="6"/>
      <c r="E10" s="57" t="s">
        <v>155</v>
      </c>
      <c r="F10" s="37">
        <v>10</v>
      </c>
      <c r="G10" s="37">
        <v>0</v>
      </c>
      <c r="H10" s="42">
        <f t="shared" ref="H10:H14" si="5">G10*F10</f>
        <v>0</v>
      </c>
    </row>
    <row r="11" spans="1:8" x14ac:dyDescent="0.3">
      <c r="A11" s="39"/>
      <c r="B11" s="40" t="s">
        <v>156</v>
      </c>
      <c r="C11" s="5" t="s">
        <v>155</v>
      </c>
      <c r="D11" s="6"/>
      <c r="E11" s="57" t="s">
        <v>155</v>
      </c>
      <c r="F11" s="37">
        <v>10</v>
      </c>
      <c r="G11" s="37">
        <f t="shared" ref="G11:G14" si="6">IF(OR(D11="Yes",D11="Y",D11="YES",D11="y"),3,IF(OR(D11="Partial",D11="P",D11="PARTIAL",D11="p"),1,0))</f>
        <v>0</v>
      </c>
      <c r="H11" s="42">
        <f t="shared" si="5"/>
        <v>0</v>
      </c>
    </row>
    <row r="12" spans="1:8" x14ac:dyDescent="0.3">
      <c r="A12" s="39"/>
      <c r="B12" s="40" t="s">
        <v>157</v>
      </c>
      <c r="C12" s="5" t="s">
        <v>155</v>
      </c>
      <c r="D12" s="6"/>
      <c r="E12" s="57" t="s">
        <v>155</v>
      </c>
      <c r="F12" s="37">
        <v>5</v>
      </c>
      <c r="G12" s="37">
        <f t="shared" si="6"/>
        <v>0</v>
      </c>
      <c r="H12" s="42">
        <f t="shared" si="5"/>
        <v>0</v>
      </c>
    </row>
    <row r="13" spans="1:8" x14ac:dyDescent="0.3">
      <c r="A13" s="39"/>
      <c r="B13" s="40" t="s">
        <v>158</v>
      </c>
      <c r="C13" s="5" t="s">
        <v>5</v>
      </c>
      <c r="D13" s="6"/>
      <c r="E13" s="57" t="s">
        <v>51</v>
      </c>
      <c r="F13" s="37">
        <v>10</v>
      </c>
      <c r="G13" s="37">
        <f t="shared" si="6"/>
        <v>0</v>
      </c>
      <c r="H13" s="42">
        <f t="shared" si="5"/>
        <v>0</v>
      </c>
    </row>
    <row r="14" spans="1:8" x14ac:dyDescent="0.3">
      <c r="A14" s="39"/>
      <c r="B14" s="40" t="s">
        <v>193</v>
      </c>
      <c r="C14" s="5" t="s">
        <v>155</v>
      </c>
      <c r="D14" s="6"/>
      <c r="E14" s="57" t="s">
        <v>155</v>
      </c>
      <c r="F14" s="37">
        <v>10</v>
      </c>
      <c r="G14" s="37">
        <f t="shared" si="6"/>
        <v>0</v>
      </c>
      <c r="H14" s="42">
        <f t="shared" si="5"/>
        <v>0</v>
      </c>
    </row>
    <row r="15" spans="1:8" x14ac:dyDescent="0.3">
      <c r="A15" s="39">
        <v>2.2999999999999998</v>
      </c>
      <c r="B15" s="40" t="s">
        <v>214</v>
      </c>
      <c r="C15" s="5" t="s">
        <v>5</v>
      </c>
      <c r="D15" s="6"/>
      <c r="E15" s="88"/>
      <c r="F15" s="37"/>
      <c r="G15" s="37"/>
      <c r="H15" s="42"/>
    </row>
    <row r="16" spans="1:8" x14ac:dyDescent="0.3">
      <c r="A16" s="39"/>
      <c r="B16" s="89" t="s">
        <v>160</v>
      </c>
      <c r="C16" s="5" t="s">
        <v>5</v>
      </c>
      <c r="D16" s="6"/>
      <c r="E16" s="57" t="s">
        <v>51</v>
      </c>
      <c r="F16" s="37">
        <v>5</v>
      </c>
      <c r="G16" s="37">
        <f t="shared" ref="G16:G18" si="7">IF(OR(D16="Yes",D16="Y",D16="YES",D16="y"),3,IF(OR(D16="Partial",D16="P",D16="PARTIAL",D16="p"),1,0))</f>
        <v>0</v>
      </c>
      <c r="H16" s="42">
        <f t="shared" ref="H16:H18" si="8">G16*F16</f>
        <v>0</v>
      </c>
    </row>
    <row r="17" spans="1:8" ht="16.5" customHeight="1" x14ac:dyDescent="0.3">
      <c r="A17" s="39"/>
      <c r="B17" s="89" t="s">
        <v>215</v>
      </c>
      <c r="C17" s="5" t="s">
        <v>5</v>
      </c>
      <c r="D17" s="6"/>
      <c r="E17" s="57" t="s">
        <v>51</v>
      </c>
      <c r="F17" s="37">
        <v>10</v>
      </c>
      <c r="G17" s="37">
        <f t="shared" si="7"/>
        <v>0</v>
      </c>
      <c r="H17" s="42">
        <f t="shared" si="8"/>
        <v>0</v>
      </c>
    </row>
    <row r="18" spans="1:8" x14ac:dyDescent="0.3">
      <c r="A18" s="39"/>
      <c r="B18" s="89" t="s">
        <v>216</v>
      </c>
      <c r="C18" s="5" t="s">
        <v>5</v>
      </c>
      <c r="D18" s="6"/>
      <c r="E18" s="57" t="s">
        <v>51</v>
      </c>
      <c r="F18" s="37">
        <v>1</v>
      </c>
      <c r="G18" s="37">
        <f t="shared" si="7"/>
        <v>0</v>
      </c>
      <c r="H18" s="42">
        <f t="shared" si="8"/>
        <v>0</v>
      </c>
    </row>
    <row r="19" spans="1:8" x14ac:dyDescent="0.3">
      <c r="A19" s="39">
        <v>3</v>
      </c>
      <c r="B19" s="41" t="s">
        <v>117</v>
      </c>
      <c r="C19" s="5" t="s">
        <v>64</v>
      </c>
      <c r="D19" s="6"/>
      <c r="E19" s="58"/>
      <c r="F19" s="44"/>
      <c r="G19" s="44">
        <f t="shared" ref="G19:G20" si="9">IF(OR(D19="Yes",D19="Y",D19="YES",D19="y"),3,IF(OR(D19="Partial",D19="P",D19="PARTIAL",D19="p"),1,0))</f>
        <v>0</v>
      </c>
      <c r="H19" s="44"/>
    </row>
    <row r="20" spans="1:8" ht="26.4" x14ac:dyDescent="0.3">
      <c r="A20" s="39">
        <v>3.1</v>
      </c>
      <c r="B20" s="40" t="s">
        <v>116</v>
      </c>
      <c r="C20" s="5" t="s">
        <v>5</v>
      </c>
      <c r="D20" s="6"/>
      <c r="E20" s="57" t="s">
        <v>51</v>
      </c>
      <c r="F20" s="37">
        <v>5</v>
      </c>
      <c r="G20" s="37">
        <f t="shared" si="9"/>
        <v>0</v>
      </c>
      <c r="H20" s="42">
        <f t="shared" ref="H20" si="10">G20*F20</f>
        <v>0</v>
      </c>
    </row>
    <row r="21" spans="1:8" x14ac:dyDescent="0.3">
      <c r="A21" s="39">
        <v>3.2</v>
      </c>
      <c r="B21" s="40" t="s">
        <v>153</v>
      </c>
      <c r="C21" s="5" t="s">
        <v>5</v>
      </c>
      <c r="D21" s="6"/>
      <c r="E21" s="88"/>
      <c r="F21" s="37"/>
      <c r="G21" s="37"/>
      <c r="H21" s="42"/>
    </row>
    <row r="22" spans="1:8" x14ac:dyDescent="0.3">
      <c r="A22" s="39"/>
      <c r="B22" s="40" t="s">
        <v>191</v>
      </c>
      <c r="C22" s="5" t="s">
        <v>155</v>
      </c>
      <c r="D22" s="6"/>
      <c r="E22" s="57" t="s">
        <v>155</v>
      </c>
      <c r="F22" s="37">
        <v>10</v>
      </c>
      <c r="G22" s="37">
        <v>0</v>
      </c>
      <c r="H22" s="42">
        <f t="shared" ref="H22:H26" si="11">G22*F22</f>
        <v>0</v>
      </c>
    </row>
    <row r="23" spans="1:8" x14ac:dyDescent="0.3">
      <c r="A23" s="39"/>
      <c r="B23" s="40" t="s">
        <v>156</v>
      </c>
      <c r="C23" s="5" t="s">
        <v>155</v>
      </c>
      <c r="D23" s="6"/>
      <c r="E23" s="57" t="s">
        <v>155</v>
      </c>
      <c r="F23" s="37">
        <v>10</v>
      </c>
      <c r="G23" s="37">
        <f t="shared" ref="G23:G26" si="12">IF(OR(D23="Yes",D23="Y",D23="YES",D23="y"),3,IF(OR(D23="Partial",D23="P",D23="PARTIAL",D23="p"),1,0))</f>
        <v>0</v>
      </c>
      <c r="H23" s="42">
        <f t="shared" si="11"/>
        <v>0</v>
      </c>
    </row>
    <row r="24" spans="1:8" x14ac:dyDescent="0.3">
      <c r="A24" s="39"/>
      <c r="B24" s="40" t="s">
        <v>157</v>
      </c>
      <c r="C24" s="5" t="s">
        <v>155</v>
      </c>
      <c r="D24" s="6"/>
      <c r="E24" s="57" t="s">
        <v>155</v>
      </c>
      <c r="F24" s="37">
        <v>5</v>
      </c>
      <c r="G24" s="37">
        <f t="shared" si="12"/>
        <v>0</v>
      </c>
      <c r="H24" s="42">
        <f t="shared" si="11"/>
        <v>0</v>
      </c>
    </row>
    <row r="25" spans="1:8" x14ac:dyDescent="0.3">
      <c r="A25" s="39"/>
      <c r="B25" s="40" t="s">
        <v>158</v>
      </c>
      <c r="C25" s="5" t="s">
        <v>5</v>
      </c>
      <c r="D25" s="6"/>
      <c r="E25" s="57" t="s">
        <v>51</v>
      </c>
      <c r="F25" s="37">
        <v>10</v>
      </c>
      <c r="G25" s="37">
        <f t="shared" si="12"/>
        <v>0</v>
      </c>
      <c r="H25" s="42">
        <f t="shared" si="11"/>
        <v>0</v>
      </c>
    </row>
    <row r="26" spans="1:8" x14ac:dyDescent="0.3">
      <c r="A26" s="39"/>
      <c r="B26" s="40" t="s">
        <v>193</v>
      </c>
      <c r="C26" s="5" t="s">
        <v>155</v>
      </c>
      <c r="D26" s="6"/>
      <c r="E26" s="57" t="s">
        <v>155</v>
      </c>
      <c r="F26" s="37">
        <v>10</v>
      </c>
      <c r="G26" s="37">
        <f t="shared" si="12"/>
        <v>0</v>
      </c>
      <c r="H26" s="42">
        <f t="shared" si="11"/>
        <v>0</v>
      </c>
    </row>
    <row r="27" spans="1:8" x14ac:dyDescent="0.3">
      <c r="A27" s="39">
        <v>3.3</v>
      </c>
      <c r="B27" s="40" t="s">
        <v>196</v>
      </c>
      <c r="C27" s="5" t="s">
        <v>5</v>
      </c>
      <c r="D27" s="6"/>
      <c r="E27" s="88"/>
      <c r="F27" s="37"/>
      <c r="G27" s="37"/>
      <c r="H27" s="42"/>
    </row>
    <row r="28" spans="1:8" x14ac:dyDescent="0.3">
      <c r="A28" s="39"/>
      <c r="B28" s="89" t="s">
        <v>160</v>
      </c>
      <c r="C28" s="5" t="s">
        <v>5</v>
      </c>
      <c r="D28" s="6"/>
      <c r="E28" s="57" t="s">
        <v>51</v>
      </c>
      <c r="F28" s="37">
        <v>5</v>
      </c>
      <c r="G28" s="37">
        <f t="shared" ref="G28:G30" si="13">IF(OR(D28="Yes",D28="Y",D28="YES",D28="y"),3,IF(OR(D28="Partial",D28="P",D28="PARTIAL",D28="p"),1,0))</f>
        <v>0</v>
      </c>
      <c r="H28" s="42">
        <f t="shared" ref="H28:H30" si="14">G28*F28</f>
        <v>0</v>
      </c>
    </row>
    <row r="29" spans="1:8" ht="16.5" customHeight="1" x14ac:dyDescent="0.3">
      <c r="A29" s="39"/>
      <c r="B29" s="89" t="s">
        <v>215</v>
      </c>
      <c r="C29" s="5" t="s">
        <v>5</v>
      </c>
      <c r="D29" s="6"/>
      <c r="E29" s="57" t="s">
        <v>51</v>
      </c>
      <c r="F29" s="37">
        <v>10</v>
      </c>
      <c r="G29" s="37">
        <f t="shared" si="13"/>
        <v>0</v>
      </c>
      <c r="H29" s="42">
        <f t="shared" si="14"/>
        <v>0</v>
      </c>
    </row>
    <row r="30" spans="1:8" x14ac:dyDescent="0.3">
      <c r="A30" s="39"/>
      <c r="B30" s="89" t="s">
        <v>216</v>
      </c>
      <c r="C30" s="5" t="s">
        <v>5</v>
      </c>
      <c r="D30" s="6"/>
      <c r="E30" s="57" t="s">
        <v>51</v>
      </c>
      <c r="F30" s="37">
        <v>1</v>
      </c>
      <c r="G30" s="37">
        <f t="shared" si="13"/>
        <v>0</v>
      </c>
      <c r="H30" s="42">
        <f t="shared" si="14"/>
        <v>0</v>
      </c>
    </row>
    <row r="31" spans="1:8" x14ac:dyDescent="0.3">
      <c r="F31" s="43">
        <f>SUM(F3:F30)</f>
        <v>143</v>
      </c>
      <c r="G31" s="43" t="s">
        <v>2</v>
      </c>
      <c r="H31" s="110">
        <f>(SUM(H3:H30))*100/(3*143)</f>
        <v>0</v>
      </c>
    </row>
  </sheetData>
  <sheetProtection algorithmName="SHA-512" hashValue="4PbHeHI59u0/K9AlkHPybS0ZuIO0oqDhb2XEPJm4h47i2ViD7nYC5ZMCwrLqWWx3REkgZzDDhhagrhze1uOUSQ==" saltValue="wsIBZmbtmIlojWyZxZD7bg==" spinCount="100000" sheet="1" objects="1" scenarios="1"/>
  <mergeCells count="1">
    <mergeCell ref="A1:E1"/>
  </mergeCells>
  <pageMargins left="0.7" right="0.7" top="0.75" bottom="0.75" header="0.3" footer="0.3"/>
  <pageSetup scale="4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7"/>
  <sheetViews>
    <sheetView topLeftCell="A25" workbookViewId="0">
      <selection activeCell="C5" sqref="C5"/>
    </sheetView>
  </sheetViews>
  <sheetFormatPr defaultRowHeight="14.4" x14ac:dyDescent="0.3"/>
  <cols>
    <col min="1" max="1" width="4.6640625" customWidth="1"/>
    <col min="2" max="2" width="42.6640625" customWidth="1"/>
    <col min="3" max="3" width="80.6640625" customWidth="1"/>
    <col min="4" max="4" width="40.6640625" customWidth="1"/>
    <col min="5" max="5" width="9.44140625" hidden="1" customWidth="1"/>
    <col min="6" max="6" width="76" hidden="1" customWidth="1"/>
  </cols>
  <sheetData>
    <row r="1" spans="1:6" ht="16.2" thickBot="1" x14ac:dyDescent="0.35">
      <c r="A1" s="126" t="s">
        <v>21</v>
      </c>
      <c r="B1" s="127"/>
      <c r="C1" s="127"/>
      <c r="D1" s="127"/>
      <c r="E1" s="99"/>
    </row>
    <row r="2" spans="1:6" ht="15" thickBot="1" x14ac:dyDescent="0.35">
      <c r="A2" s="48"/>
      <c r="B2" s="95" t="s">
        <v>23</v>
      </c>
      <c r="C2" s="102" t="s">
        <v>6</v>
      </c>
      <c r="D2" s="102" t="s">
        <v>22</v>
      </c>
      <c r="E2" s="103" t="s">
        <v>226</v>
      </c>
    </row>
    <row r="3" spans="1:6" ht="15" thickBot="1" x14ac:dyDescent="0.35">
      <c r="A3" s="7"/>
      <c r="B3" s="91"/>
      <c r="C3" s="101"/>
      <c r="D3" s="101"/>
      <c r="E3" s="101"/>
      <c r="F3" s="56"/>
    </row>
    <row r="4" spans="1:6" ht="26.4" x14ac:dyDescent="0.3">
      <c r="A4" s="123">
        <v>1</v>
      </c>
      <c r="B4" s="96" t="s">
        <v>32</v>
      </c>
      <c r="C4" s="38"/>
      <c r="D4" s="38"/>
      <c r="E4" s="119"/>
      <c r="F4" s="116" t="s">
        <v>225</v>
      </c>
    </row>
    <row r="5" spans="1:6" ht="26.4" x14ac:dyDescent="0.3">
      <c r="A5" s="124"/>
      <c r="B5" s="92" t="s">
        <v>125</v>
      </c>
      <c r="C5" s="60"/>
      <c r="D5" s="60"/>
      <c r="E5" s="119"/>
      <c r="F5" s="117"/>
    </row>
    <row r="6" spans="1:6" ht="39.6" x14ac:dyDescent="0.3">
      <c r="A6" s="124"/>
      <c r="B6" s="97" t="s">
        <v>126</v>
      </c>
      <c r="C6" s="60"/>
      <c r="D6" s="60"/>
      <c r="E6" s="119"/>
      <c r="F6" s="117"/>
    </row>
    <row r="7" spans="1:6" ht="33" customHeight="1" thickBot="1" x14ac:dyDescent="0.35">
      <c r="A7" s="125"/>
      <c r="B7" s="97" t="s">
        <v>33</v>
      </c>
      <c r="C7" s="60"/>
      <c r="D7" s="60"/>
      <c r="E7" s="119"/>
      <c r="F7" s="118"/>
    </row>
    <row r="8" spans="1:6" ht="15" thickBot="1" x14ac:dyDescent="0.35">
      <c r="A8" s="123">
        <v>2</v>
      </c>
      <c r="B8" s="93" t="s">
        <v>34</v>
      </c>
      <c r="C8" s="59"/>
      <c r="D8" s="104"/>
      <c r="E8" s="105"/>
      <c r="F8" s="106"/>
    </row>
    <row r="9" spans="1:6" ht="47.25" customHeight="1" thickBot="1" x14ac:dyDescent="0.35">
      <c r="A9" s="124"/>
      <c r="B9" s="97" t="s">
        <v>35</v>
      </c>
      <c r="C9" s="60"/>
      <c r="D9" s="60"/>
      <c r="E9" s="100"/>
      <c r="F9" s="98" t="s">
        <v>227</v>
      </c>
    </row>
    <row r="10" spans="1:6" ht="15" thickBot="1" x14ac:dyDescent="0.35">
      <c r="A10" s="128">
        <v>3</v>
      </c>
      <c r="B10" s="96" t="s">
        <v>36</v>
      </c>
      <c r="C10" s="59"/>
      <c r="D10" s="104"/>
      <c r="E10" s="105"/>
      <c r="F10" s="107"/>
    </row>
    <row r="11" spans="1:6" ht="39.6" x14ac:dyDescent="0.3">
      <c r="A11" s="129"/>
      <c r="B11" s="97" t="s">
        <v>37</v>
      </c>
      <c r="C11" s="60"/>
      <c r="D11" s="60"/>
      <c r="E11" s="120"/>
      <c r="F11" s="116" t="s">
        <v>224</v>
      </c>
    </row>
    <row r="12" spans="1:6" ht="26.4" x14ac:dyDescent="0.3">
      <c r="A12" s="129"/>
      <c r="B12" s="97" t="s">
        <v>38</v>
      </c>
      <c r="C12" s="60"/>
      <c r="D12" s="60"/>
      <c r="E12" s="121"/>
      <c r="F12" s="117"/>
    </row>
    <row r="13" spans="1:6" ht="26.4" x14ac:dyDescent="0.3">
      <c r="A13" s="129"/>
      <c r="B13" s="92" t="s">
        <v>127</v>
      </c>
      <c r="C13" s="60"/>
      <c r="D13" s="60"/>
      <c r="E13" s="121"/>
      <c r="F13" s="117"/>
    </row>
    <row r="14" spans="1:6" ht="39.6" x14ac:dyDescent="0.3">
      <c r="A14" s="129"/>
      <c r="B14" s="97" t="s">
        <v>128</v>
      </c>
      <c r="C14" s="60"/>
      <c r="D14" s="60"/>
      <c r="E14" s="121"/>
      <c r="F14" s="117"/>
    </row>
    <row r="15" spans="1:6" ht="26.25" customHeight="1" x14ac:dyDescent="0.3">
      <c r="A15" s="129"/>
      <c r="B15" s="92" t="s">
        <v>129</v>
      </c>
      <c r="C15" s="60"/>
      <c r="D15" s="60"/>
      <c r="E15" s="121"/>
      <c r="F15" s="117"/>
    </row>
    <row r="16" spans="1:6" ht="66.599999999999994" thickBot="1" x14ac:dyDescent="0.35">
      <c r="A16" s="130"/>
      <c r="B16" s="97" t="s">
        <v>134</v>
      </c>
      <c r="C16" s="60"/>
      <c r="D16" s="60"/>
      <c r="E16" s="122"/>
      <c r="F16" s="118"/>
    </row>
    <row r="17" spans="1:6" ht="15" thickBot="1" x14ac:dyDescent="0.35">
      <c r="A17" s="123">
        <v>4</v>
      </c>
      <c r="B17" s="93" t="s">
        <v>39</v>
      </c>
      <c r="C17" s="59"/>
      <c r="D17" s="104"/>
      <c r="E17" s="105"/>
      <c r="F17" s="107"/>
    </row>
    <row r="18" spans="1:6" ht="27.75" customHeight="1" x14ac:dyDescent="0.3">
      <c r="A18" s="124"/>
      <c r="B18" s="97" t="s">
        <v>130</v>
      </c>
      <c r="C18" s="60"/>
      <c r="D18" s="60"/>
      <c r="E18" s="120"/>
      <c r="F18" s="116" t="s">
        <v>220</v>
      </c>
    </row>
    <row r="19" spans="1:6" ht="52.8" x14ac:dyDescent="0.3">
      <c r="A19" s="124"/>
      <c r="B19" s="97" t="s">
        <v>131</v>
      </c>
      <c r="C19" s="60"/>
      <c r="D19" s="60"/>
      <c r="E19" s="121"/>
      <c r="F19" s="117"/>
    </row>
    <row r="20" spans="1:6" ht="40.5" customHeight="1" x14ac:dyDescent="0.3">
      <c r="A20" s="124"/>
      <c r="B20" s="92" t="s">
        <v>132</v>
      </c>
      <c r="C20" s="60"/>
      <c r="D20" s="60"/>
      <c r="E20" s="121"/>
      <c r="F20" s="117"/>
    </row>
    <row r="21" spans="1:6" ht="40.200000000000003" thickBot="1" x14ac:dyDescent="0.35">
      <c r="A21" s="125"/>
      <c r="B21" s="97" t="s">
        <v>40</v>
      </c>
      <c r="C21" s="60"/>
      <c r="D21" s="60"/>
      <c r="E21" s="122"/>
      <c r="F21" s="118"/>
    </row>
    <row r="22" spans="1:6" ht="27" thickBot="1" x14ac:dyDescent="0.35">
      <c r="A22" s="123">
        <v>5</v>
      </c>
      <c r="B22" s="96" t="s">
        <v>135</v>
      </c>
      <c r="C22" s="59"/>
      <c r="D22" s="104"/>
      <c r="E22" s="105"/>
      <c r="F22" s="107"/>
    </row>
    <row r="23" spans="1:6" ht="26.4" x14ac:dyDescent="0.3">
      <c r="A23" s="124"/>
      <c r="B23" s="97" t="s">
        <v>136</v>
      </c>
      <c r="C23" s="60"/>
      <c r="D23" s="60"/>
      <c r="E23" s="120"/>
      <c r="F23" s="116" t="s">
        <v>221</v>
      </c>
    </row>
    <row r="24" spans="1:6" ht="29.25" customHeight="1" x14ac:dyDescent="0.3">
      <c r="A24" s="124"/>
      <c r="B24" s="97" t="s">
        <v>138</v>
      </c>
      <c r="C24" s="60"/>
      <c r="D24" s="60"/>
      <c r="E24" s="121"/>
      <c r="F24" s="117"/>
    </row>
    <row r="25" spans="1:6" ht="66" customHeight="1" thickBot="1" x14ac:dyDescent="0.35">
      <c r="A25" s="125"/>
      <c r="B25" s="97" t="s">
        <v>137</v>
      </c>
      <c r="C25" s="60"/>
      <c r="D25" s="60"/>
      <c r="E25" s="122"/>
      <c r="F25" s="118"/>
    </row>
    <row r="26" spans="1:6" ht="15" thickBot="1" x14ac:dyDescent="0.35">
      <c r="A26" s="123">
        <v>6</v>
      </c>
      <c r="B26" s="96" t="s">
        <v>141</v>
      </c>
      <c r="C26" s="59"/>
      <c r="D26" s="104"/>
      <c r="E26" s="105"/>
      <c r="F26" s="107"/>
    </row>
    <row r="27" spans="1:6" ht="26.4" x14ac:dyDescent="0.3">
      <c r="A27" s="124"/>
      <c r="B27" s="92" t="s">
        <v>44</v>
      </c>
      <c r="C27" s="60"/>
      <c r="D27" s="60"/>
      <c r="E27" s="120"/>
      <c r="F27" s="116" t="s">
        <v>223</v>
      </c>
    </row>
    <row r="28" spans="1:6" x14ac:dyDescent="0.3">
      <c r="A28" s="124"/>
      <c r="B28" s="92" t="s">
        <v>45</v>
      </c>
      <c r="C28" s="60"/>
      <c r="D28" s="60"/>
      <c r="E28" s="121"/>
      <c r="F28" s="117"/>
    </row>
    <row r="29" spans="1:6" x14ac:dyDescent="0.3">
      <c r="A29" s="124"/>
      <c r="B29" s="92" t="s">
        <v>46</v>
      </c>
      <c r="C29" s="60"/>
      <c r="D29" s="60"/>
      <c r="E29" s="121"/>
      <c r="F29" s="117"/>
    </row>
    <row r="30" spans="1:6" x14ac:dyDescent="0.3">
      <c r="A30" s="124"/>
      <c r="B30" s="94" t="s">
        <v>47</v>
      </c>
      <c r="C30" s="60"/>
      <c r="D30" s="60"/>
      <c r="E30" s="121"/>
      <c r="F30" s="117"/>
    </row>
    <row r="31" spans="1:6" x14ac:dyDescent="0.3">
      <c r="A31" s="124"/>
      <c r="B31" s="94" t="s">
        <v>139</v>
      </c>
      <c r="C31" s="60"/>
      <c r="D31" s="60"/>
      <c r="E31" s="121"/>
      <c r="F31" s="117"/>
    </row>
    <row r="32" spans="1:6" ht="15" thickBot="1" x14ac:dyDescent="0.35">
      <c r="A32" s="124"/>
      <c r="B32" s="94" t="s">
        <v>140</v>
      </c>
      <c r="C32" s="60"/>
      <c r="D32" s="60"/>
      <c r="E32" s="122"/>
      <c r="F32" s="118"/>
    </row>
    <row r="33" spans="1:6" ht="15" thickBot="1" x14ac:dyDescent="0.35">
      <c r="A33" s="123">
        <v>7</v>
      </c>
      <c r="B33" s="96" t="s">
        <v>41</v>
      </c>
      <c r="C33" s="59"/>
      <c r="D33" s="104"/>
      <c r="E33" s="105"/>
      <c r="F33" s="107"/>
    </row>
    <row r="34" spans="1:6" ht="52.8" x14ac:dyDescent="0.3">
      <c r="A34" s="124"/>
      <c r="B34" s="97" t="s">
        <v>133</v>
      </c>
      <c r="C34" s="60"/>
      <c r="D34" s="60"/>
      <c r="E34" s="120"/>
      <c r="F34" s="116" t="s">
        <v>222</v>
      </c>
    </row>
    <row r="35" spans="1:6" ht="39.75" customHeight="1" thickBot="1" x14ac:dyDescent="0.35">
      <c r="A35" s="125"/>
      <c r="B35" s="97" t="s">
        <v>42</v>
      </c>
      <c r="C35" s="60"/>
      <c r="D35" s="60"/>
      <c r="E35" s="121"/>
      <c r="F35" s="118"/>
    </row>
    <row r="36" spans="1:6" ht="21" customHeight="1" thickBot="1" x14ac:dyDescent="0.35">
      <c r="E36" s="108">
        <f>(E4+E9+E11+E18)*0.6+(E23+E27+E34)*0.4</f>
        <v>0</v>
      </c>
    </row>
    <row r="37" spans="1:6" ht="15" thickTop="1" x14ac:dyDescent="0.3"/>
  </sheetData>
  <sheetProtection algorithmName="SHA-512" hashValue="7UkPEd8oJVO3b4R0/Tv0WurwqnYxxZOv+bZALo4cgdIElWeV9ulOWZ+3EAxRVsN9fn/YXg8ur0o2FM2OAMEmQQ==" saltValue="aWyqPaICpjMZps8T/vNCcw=="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5"/>
  <sheetViews>
    <sheetView view="pageBreakPreview" zoomScaleNormal="100" zoomScaleSheetLayoutView="100" workbookViewId="0">
      <pane ySplit="2" topLeftCell="A3" activePane="bottomLeft" state="frozenSplit"/>
      <selection activeCell="C1" sqref="C1"/>
      <selection pane="bottomLeft" activeCell="D4" sqref="D4"/>
    </sheetView>
  </sheetViews>
  <sheetFormatPr defaultRowHeight="14.4" x14ac:dyDescent="0.3"/>
  <cols>
    <col min="1" max="1" width="7.6640625" style="43" customWidth="1"/>
    <col min="2" max="2" width="65.6640625" style="34" customWidth="1"/>
    <col min="3" max="3" width="16.6640625" customWidth="1"/>
    <col min="4" max="4" width="12.6640625" customWidth="1"/>
    <col min="5" max="5" width="62.6640625" style="56" customWidth="1"/>
    <col min="6" max="7" width="11.88671875" style="43" hidden="1" customWidth="1"/>
    <col min="8" max="8" width="4.6640625" style="43" hidden="1" customWidth="1"/>
  </cols>
  <sheetData>
    <row r="1" spans="1:8" s="2" customFormat="1" ht="37.5" customHeight="1" thickBot="1" x14ac:dyDescent="0.35">
      <c r="A1" s="115" t="s">
        <v>119</v>
      </c>
      <c r="B1" s="115"/>
      <c r="C1" s="115"/>
      <c r="D1" s="115"/>
      <c r="E1" s="115"/>
      <c r="F1" s="1"/>
      <c r="G1" s="1"/>
      <c r="H1" s="1"/>
    </row>
    <row r="2" spans="1:8" s="3" customFormat="1" ht="66.599999999999994" thickBot="1" x14ac:dyDescent="0.35">
      <c r="A2" s="45" t="s">
        <v>0</v>
      </c>
      <c r="B2" s="45" t="s">
        <v>3</v>
      </c>
      <c r="C2" s="45" t="s">
        <v>4</v>
      </c>
      <c r="D2" s="45" t="s">
        <v>228</v>
      </c>
      <c r="E2" s="54" t="s">
        <v>50</v>
      </c>
      <c r="F2" s="46" t="s">
        <v>1</v>
      </c>
      <c r="G2" s="46" t="s">
        <v>54</v>
      </c>
      <c r="H2" s="47" t="s">
        <v>2</v>
      </c>
    </row>
    <row r="3" spans="1:8" x14ac:dyDescent="0.3">
      <c r="A3" s="39">
        <v>1</v>
      </c>
      <c r="B3" s="41" t="s">
        <v>56</v>
      </c>
      <c r="C3" s="5"/>
      <c r="D3" s="44"/>
      <c r="E3" s="44"/>
      <c r="F3" s="44"/>
      <c r="G3" s="44"/>
      <c r="H3" s="44"/>
    </row>
    <row r="4" spans="1:8" ht="26.4" x14ac:dyDescent="0.3">
      <c r="A4" s="39">
        <v>1.1000000000000001</v>
      </c>
      <c r="B4" s="40" t="s">
        <v>120</v>
      </c>
      <c r="C4" s="5" t="s">
        <v>5</v>
      </c>
      <c r="D4" s="6"/>
      <c r="E4" s="57" t="s">
        <v>51</v>
      </c>
      <c r="F4" s="37">
        <v>1</v>
      </c>
      <c r="G4" s="37">
        <f>IF(OR(D4="Yes",D4="Y",D4="YES",D4="y"),3,IF(OR(D4="Partial",D4="P",D4="PARTIAL",D4="p"),1,0))</f>
        <v>0</v>
      </c>
      <c r="H4" s="42">
        <f t="shared" ref="H4" si="0">G4*F4</f>
        <v>0</v>
      </c>
    </row>
    <row r="5" spans="1:8" x14ac:dyDescent="0.3">
      <c r="A5" s="39">
        <v>1.2</v>
      </c>
      <c r="B5" s="40" t="s">
        <v>152</v>
      </c>
      <c r="C5" s="87"/>
      <c r="D5" s="84"/>
      <c r="E5" s="85"/>
      <c r="F5" s="86"/>
      <c r="G5" s="86"/>
      <c r="H5" s="86"/>
    </row>
    <row r="6" spans="1:8" ht="26.4" x14ac:dyDescent="0.3">
      <c r="A6" s="39" t="s">
        <v>151</v>
      </c>
      <c r="B6" s="40" t="s">
        <v>58</v>
      </c>
      <c r="C6" s="5" t="s">
        <v>5</v>
      </c>
      <c r="D6" s="6"/>
      <c r="E6" s="57" t="s">
        <v>51</v>
      </c>
      <c r="F6" s="37">
        <v>10</v>
      </c>
      <c r="G6" s="37">
        <f t="shared" ref="G6" si="1">IF(OR(D6="Yes",D6="Y",D6="YES",D6="y"),3,IF(OR(D6="Partial",D6="P",D6="PARTIAL",D6="p"),1,0))</f>
        <v>0</v>
      </c>
      <c r="H6" s="42">
        <f t="shared" ref="H6" si="2">G6*F6</f>
        <v>0</v>
      </c>
    </row>
    <row r="7" spans="1:8" x14ac:dyDescent="0.3">
      <c r="A7" s="39">
        <v>2</v>
      </c>
      <c r="B7" s="41" t="s">
        <v>122</v>
      </c>
      <c r="C7" s="5" t="s">
        <v>64</v>
      </c>
      <c r="D7" s="6"/>
      <c r="E7" s="58"/>
      <c r="F7" s="44"/>
      <c r="G7" s="44">
        <f t="shared" ref="G7:G8" si="3">IF(OR(D7="Yes",D7="Y",D7="YES",D7="y"),3,IF(OR(D7="Partial",D7="P",D7="PARTIAL",D7="p"),1,0))</f>
        <v>0</v>
      </c>
      <c r="H7" s="44"/>
    </row>
    <row r="8" spans="1:8" ht="26.4" x14ac:dyDescent="0.3">
      <c r="A8" s="39">
        <v>2.1</v>
      </c>
      <c r="B8" s="40" t="s">
        <v>121</v>
      </c>
      <c r="C8" s="5" t="s">
        <v>5</v>
      </c>
      <c r="D8" s="6"/>
      <c r="E8" s="57" t="s">
        <v>51</v>
      </c>
      <c r="F8" s="37">
        <v>5</v>
      </c>
      <c r="G8" s="37">
        <f t="shared" si="3"/>
        <v>0</v>
      </c>
      <c r="H8" s="42">
        <f t="shared" ref="H8" si="4">G8*F8</f>
        <v>0</v>
      </c>
    </row>
    <row r="9" spans="1:8" x14ac:dyDescent="0.3">
      <c r="A9" s="39">
        <v>2.2000000000000002</v>
      </c>
      <c r="B9" s="40" t="s">
        <v>153</v>
      </c>
      <c r="C9" s="5" t="s">
        <v>5</v>
      </c>
      <c r="D9" s="6"/>
      <c r="E9" s="88"/>
      <c r="F9" s="37"/>
      <c r="G9" s="37"/>
      <c r="H9" s="42"/>
    </row>
    <row r="10" spans="1:8" x14ac:dyDescent="0.3">
      <c r="A10" s="39"/>
      <c r="B10" s="40" t="s">
        <v>154</v>
      </c>
      <c r="C10" s="5" t="s">
        <v>155</v>
      </c>
      <c r="D10" s="6"/>
      <c r="E10" s="57" t="s">
        <v>155</v>
      </c>
      <c r="F10" s="37">
        <v>10</v>
      </c>
      <c r="G10" s="37">
        <v>0</v>
      </c>
      <c r="H10" s="42">
        <f t="shared" ref="H10:H13" si="5">G10*F10</f>
        <v>0</v>
      </c>
    </row>
    <row r="11" spans="1:8" x14ac:dyDescent="0.3">
      <c r="A11" s="39"/>
      <c r="B11" s="40" t="s">
        <v>204</v>
      </c>
      <c r="C11" s="5" t="s">
        <v>155</v>
      </c>
      <c r="D11" s="6"/>
      <c r="E11" s="57" t="s">
        <v>155</v>
      </c>
      <c r="F11" s="37">
        <v>5</v>
      </c>
      <c r="G11" s="37">
        <f t="shared" ref="G11:G13" si="6">IF(OR(D11="Yes",D11="Y",D11="YES",D11="y"),3,IF(OR(D11="Partial",D11="P",D11="PARTIAL",D11="p"),1,0))</f>
        <v>0</v>
      </c>
      <c r="H11" s="42">
        <f t="shared" si="5"/>
        <v>0</v>
      </c>
    </row>
    <row r="12" spans="1:8" x14ac:dyDescent="0.3">
      <c r="A12" s="39"/>
      <c r="B12" s="40" t="s">
        <v>205</v>
      </c>
      <c r="C12" s="5" t="s">
        <v>5</v>
      </c>
      <c r="D12" s="6"/>
      <c r="E12" s="57" t="s">
        <v>51</v>
      </c>
      <c r="F12" s="37">
        <v>10</v>
      </c>
      <c r="G12" s="37">
        <f t="shared" si="6"/>
        <v>0</v>
      </c>
      <c r="H12" s="42">
        <f t="shared" si="5"/>
        <v>0</v>
      </c>
    </row>
    <row r="13" spans="1:8" x14ac:dyDescent="0.3">
      <c r="A13" s="39"/>
      <c r="B13" s="40" t="s">
        <v>219</v>
      </c>
      <c r="C13" s="5" t="s">
        <v>155</v>
      </c>
      <c r="D13" s="6"/>
      <c r="E13" s="57" t="s">
        <v>155</v>
      </c>
      <c r="F13" s="37">
        <v>10</v>
      </c>
      <c r="G13" s="37">
        <f t="shared" si="6"/>
        <v>0</v>
      </c>
      <c r="H13" s="42">
        <f t="shared" si="5"/>
        <v>0</v>
      </c>
    </row>
    <row r="14" spans="1:8" x14ac:dyDescent="0.3">
      <c r="A14" s="39">
        <v>2.2999999999999998</v>
      </c>
      <c r="B14" s="40" t="s">
        <v>217</v>
      </c>
      <c r="C14" s="5" t="s">
        <v>5</v>
      </c>
      <c r="D14" s="6"/>
      <c r="E14" s="88"/>
      <c r="F14" s="37"/>
      <c r="G14" s="37"/>
      <c r="H14" s="42"/>
    </row>
    <row r="15" spans="1:8" x14ac:dyDescent="0.3">
      <c r="A15" s="39"/>
      <c r="B15" s="89" t="s">
        <v>160</v>
      </c>
      <c r="C15" s="5" t="s">
        <v>5</v>
      </c>
      <c r="D15" s="6"/>
      <c r="E15" s="57" t="s">
        <v>51</v>
      </c>
      <c r="F15" s="37">
        <v>5</v>
      </c>
      <c r="G15" s="37">
        <f t="shared" ref="G15:G20" si="7">IF(OR(D15="Yes",D15="Y",D15="YES",D15="y"),3,IF(OR(D15="Partial",D15="P",D15="PARTIAL",D15="p"),1,0))</f>
        <v>0</v>
      </c>
      <c r="H15" s="42">
        <f t="shared" ref="H15:H20" si="8">G15*F15</f>
        <v>0</v>
      </c>
    </row>
    <row r="16" spans="1:8" ht="16.5" customHeight="1" x14ac:dyDescent="0.3">
      <c r="A16" s="39"/>
      <c r="B16" s="89" t="s">
        <v>203</v>
      </c>
      <c r="C16" s="5" t="s">
        <v>5</v>
      </c>
      <c r="D16" s="6"/>
      <c r="E16" s="57" t="s">
        <v>51</v>
      </c>
      <c r="F16" s="37">
        <v>10</v>
      </c>
      <c r="G16" s="37">
        <f t="shared" si="7"/>
        <v>0</v>
      </c>
      <c r="H16" s="42">
        <f t="shared" si="8"/>
        <v>0</v>
      </c>
    </row>
    <row r="17" spans="1:8" x14ac:dyDescent="0.3">
      <c r="A17" s="39"/>
      <c r="B17" s="89" t="s">
        <v>182</v>
      </c>
      <c r="C17" s="5" t="s">
        <v>5</v>
      </c>
      <c r="D17" s="6"/>
      <c r="E17" s="57" t="s">
        <v>51</v>
      </c>
      <c r="F17" s="37">
        <v>5</v>
      </c>
      <c r="G17" s="37">
        <f t="shared" si="7"/>
        <v>0</v>
      </c>
      <c r="H17" s="42">
        <f t="shared" si="8"/>
        <v>0</v>
      </c>
    </row>
    <row r="18" spans="1:8" x14ac:dyDescent="0.3">
      <c r="A18" s="39"/>
      <c r="B18" s="89" t="s">
        <v>163</v>
      </c>
      <c r="C18" s="5" t="s">
        <v>5</v>
      </c>
      <c r="D18" s="6"/>
      <c r="E18" s="57" t="s">
        <v>51</v>
      </c>
      <c r="F18" s="37">
        <v>5</v>
      </c>
      <c r="G18" s="37">
        <f t="shared" si="7"/>
        <v>0</v>
      </c>
      <c r="H18" s="42">
        <f t="shared" si="8"/>
        <v>0</v>
      </c>
    </row>
    <row r="19" spans="1:8" x14ac:dyDescent="0.3">
      <c r="A19" s="39"/>
      <c r="B19" s="89" t="s">
        <v>164</v>
      </c>
      <c r="C19" s="5" t="s">
        <v>5</v>
      </c>
      <c r="D19" s="6"/>
      <c r="E19" s="57" t="s">
        <v>51</v>
      </c>
      <c r="F19" s="37">
        <v>1</v>
      </c>
      <c r="G19" s="37">
        <f t="shared" si="7"/>
        <v>0</v>
      </c>
      <c r="H19" s="42">
        <f t="shared" si="8"/>
        <v>0</v>
      </c>
    </row>
    <row r="20" spans="1:8" x14ac:dyDescent="0.3">
      <c r="A20" s="39"/>
      <c r="B20" s="89" t="s">
        <v>184</v>
      </c>
      <c r="C20" s="5" t="s">
        <v>5</v>
      </c>
      <c r="D20" s="6"/>
      <c r="E20" s="57" t="s">
        <v>51</v>
      </c>
      <c r="F20" s="37">
        <v>1</v>
      </c>
      <c r="G20" s="37">
        <f t="shared" si="7"/>
        <v>0</v>
      </c>
      <c r="H20" s="42">
        <f t="shared" si="8"/>
        <v>0</v>
      </c>
    </row>
    <row r="21" spans="1:8" x14ac:dyDescent="0.3">
      <c r="A21" s="39">
        <v>3</v>
      </c>
      <c r="B21" s="41" t="s">
        <v>123</v>
      </c>
      <c r="C21" s="5" t="s">
        <v>64</v>
      </c>
      <c r="D21" s="6"/>
      <c r="E21" s="58"/>
      <c r="F21" s="44"/>
      <c r="G21" s="44">
        <f t="shared" ref="G21:G22" si="9">IF(OR(D21="Yes",D21="Y",D21="YES",D21="y"),3,IF(OR(D21="Partial",D21="P",D21="PARTIAL",D21="p"),1,0))</f>
        <v>0</v>
      </c>
      <c r="H21" s="44"/>
    </row>
    <row r="22" spans="1:8" ht="26.4" x14ac:dyDescent="0.3">
      <c r="A22" s="39">
        <v>3.1</v>
      </c>
      <c r="B22" s="40" t="s">
        <v>124</v>
      </c>
      <c r="C22" s="5" t="s">
        <v>5</v>
      </c>
      <c r="D22" s="6"/>
      <c r="E22" s="57" t="s">
        <v>51</v>
      </c>
      <c r="F22" s="37">
        <v>5</v>
      </c>
      <c r="G22" s="37">
        <f t="shared" si="9"/>
        <v>0</v>
      </c>
      <c r="H22" s="42">
        <f t="shared" ref="H22" si="10">G22*F22</f>
        <v>0</v>
      </c>
    </row>
    <row r="23" spans="1:8" x14ac:dyDescent="0.3">
      <c r="A23" s="39">
        <v>3.2</v>
      </c>
      <c r="B23" s="40" t="s">
        <v>153</v>
      </c>
      <c r="C23" s="5" t="s">
        <v>5</v>
      </c>
      <c r="D23" s="6"/>
      <c r="E23" s="88"/>
      <c r="F23" s="37"/>
      <c r="G23" s="37"/>
      <c r="H23" s="42"/>
    </row>
    <row r="24" spans="1:8" x14ac:dyDescent="0.3">
      <c r="A24" s="39"/>
      <c r="B24" s="40" t="s">
        <v>154</v>
      </c>
      <c r="C24" s="5" t="s">
        <v>155</v>
      </c>
      <c r="D24" s="6"/>
      <c r="E24" s="57" t="s">
        <v>155</v>
      </c>
      <c r="F24" s="37">
        <v>10</v>
      </c>
      <c r="G24" s="37">
        <v>0</v>
      </c>
      <c r="H24" s="42">
        <f t="shared" ref="H24:H27" si="11">G24*F24</f>
        <v>0</v>
      </c>
    </row>
    <row r="25" spans="1:8" x14ac:dyDescent="0.3">
      <c r="A25" s="39"/>
      <c r="B25" s="40" t="s">
        <v>204</v>
      </c>
      <c r="C25" s="5" t="s">
        <v>155</v>
      </c>
      <c r="D25" s="6"/>
      <c r="E25" s="57" t="s">
        <v>155</v>
      </c>
      <c r="F25" s="37">
        <v>5</v>
      </c>
      <c r="G25" s="37">
        <f t="shared" ref="G25:G27" si="12">IF(OR(D25="Yes",D25="Y",D25="YES",D25="y"),3,IF(OR(D25="Partial",D25="P",D25="PARTIAL",D25="p"),1,0))</f>
        <v>0</v>
      </c>
      <c r="H25" s="42">
        <f t="shared" si="11"/>
        <v>0</v>
      </c>
    </row>
    <row r="26" spans="1:8" x14ac:dyDescent="0.3">
      <c r="A26" s="39"/>
      <c r="B26" s="40" t="s">
        <v>205</v>
      </c>
      <c r="C26" s="5" t="s">
        <v>5</v>
      </c>
      <c r="D26" s="6"/>
      <c r="E26" s="57" t="s">
        <v>51</v>
      </c>
      <c r="F26" s="37">
        <v>10</v>
      </c>
      <c r="G26" s="37">
        <f t="shared" si="12"/>
        <v>0</v>
      </c>
      <c r="H26" s="42">
        <f t="shared" si="11"/>
        <v>0</v>
      </c>
    </row>
    <row r="27" spans="1:8" x14ac:dyDescent="0.3">
      <c r="A27" s="39"/>
      <c r="B27" s="40" t="s">
        <v>219</v>
      </c>
      <c r="C27" s="5" t="s">
        <v>155</v>
      </c>
      <c r="D27" s="6"/>
      <c r="E27" s="57" t="s">
        <v>155</v>
      </c>
      <c r="F27" s="37">
        <v>10</v>
      </c>
      <c r="G27" s="37">
        <f t="shared" si="12"/>
        <v>0</v>
      </c>
      <c r="H27" s="42">
        <f t="shared" si="11"/>
        <v>0</v>
      </c>
    </row>
    <row r="28" spans="1:8" x14ac:dyDescent="0.3">
      <c r="A28" s="39">
        <v>3.3</v>
      </c>
      <c r="B28" s="40" t="s">
        <v>218</v>
      </c>
      <c r="C28" s="5" t="s">
        <v>5</v>
      </c>
      <c r="D28" s="6"/>
      <c r="E28" s="88"/>
      <c r="F28" s="37"/>
      <c r="G28" s="37"/>
      <c r="H28" s="42"/>
    </row>
    <row r="29" spans="1:8" x14ac:dyDescent="0.3">
      <c r="A29" s="39"/>
      <c r="B29" s="89" t="s">
        <v>160</v>
      </c>
      <c r="C29" s="5" t="s">
        <v>5</v>
      </c>
      <c r="D29" s="6"/>
      <c r="E29" s="57" t="s">
        <v>51</v>
      </c>
      <c r="F29" s="37">
        <v>5</v>
      </c>
      <c r="G29" s="37">
        <f t="shared" ref="G29:G34" si="13">IF(OR(D29="Yes",D29="Y",D29="YES",D29="y"),3,IF(OR(D29="Partial",D29="P",D29="PARTIAL",D29="p"),1,0))</f>
        <v>0</v>
      </c>
      <c r="H29" s="42">
        <f t="shared" ref="H29:H34" si="14">G29*F29</f>
        <v>0</v>
      </c>
    </row>
    <row r="30" spans="1:8" ht="16.5" customHeight="1" x14ac:dyDescent="0.3">
      <c r="A30" s="39"/>
      <c r="B30" s="89" t="s">
        <v>203</v>
      </c>
      <c r="C30" s="5" t="s">
        <v>5</v>
      </c>
      <c r="D30" s="6"/>
      <c r="E30" s="57" t="s">
        <v>51</v>
      </c>
      <c r="F30" s="37">
        <v>10</v>
      </c>
      <c r="G30" s="37">
        <f t="shared" si="13"/>
        <v>0</v>
      </c>
      <c r="H30" s="42">
        <f t="shared" si="14"/>
        <v>0</v>
      </c>
    </row>
    <row r="31" spans="1:8" x14ac:dyDescent="0.3">
      <c r="A31" s="39"/>
      <c r="B31" s="89" t="s">
        <v>182</v>
      </c>
      <c r="C31" s="5" t="s">
        <v>5</v>
      </c>
      <c r="D31" s="6"/>
      <c r="E31" s="57" t="s">
        <v>51</v>
      </c>
      <c r="F31" s="37">
        <v>5</v>
      </c>
      <c r="G31" s="37">
        <f t="shared" si="13"/>
        <v>0</v>
      </c>
      <c r="H31" s="42">
        <f t="shared" si="14"/>
        <v>0</v>
      </c>
    </row>
    <row r="32" spans="1:8" x14ac:dyDescent="0.3">
      <c r="A32" s="39"/>
      <c r="B32" s="89" t="s">
        <v>163</v>
      </c>
      <c r="C32" s="5" t="s">
        <v>5</v>
      </c>
      <c r="D32" s="6"/>
      <c r="E32" s="57" t="s">
        <v>51</v>
      </c>
      <c r="F32" s="37">
        <v>5</v>
      </c>
      <c r="G32" s="37">
        <f t="shared" si="13"/>
        <v>0</v>
      </c>
      <c r="H32" s="42">
        <f t="shared" si="14"/>
        <v>0</v>
      </c>
    </row>
    <row r="33" spans="1:8" x14ac:dyDescent="0.3">
      <c r="A33" s="39"/>
      <c r="B33" s="89" t="s">
        <v>164</v>
      </c>
      <c r="C33" s="5" t="s">
        <v>5</v>
      </c>
      <c r="D33" s="6"/>
      <c r="E33" s="57" t="s">
        <v>51</v>
      </c>
      <c r="F33" s="37">
        <v>1</v>
      </c>
      <c r="G33" s="37">
        <f t="shared" si="13"/>
        <v>0</v>
      </c>
      <c r="H33" s="42">
        <f t="shared" si="14"/>
        <v>0</v>
      </c>
    </row>
    <row r="34" spans="1:8" x14ac:dyDescent="0.3">
      <c r="A34" s="39"/>
      <c r="B34" s="89" t="s">
        <v>184</v>
      </c>
      <c r="C34" s="5" t="s">
        <v>5</v>
      </c>
      <c r="D34" s="6"/>
      <c r="E34" s="57" t="s">
        <v>51</v>
      </c>
      <c r="F34" s="37">
        <v>1</v>
      </c>
      <c r="G34" s="37">
        <f t="shared" si="13"/>
        <v>0</v>
      </c>
      <c r="H34" s="42">
        <f t="shared" si="14"/>
        <v>0</v>
      </c>
    </row>
    <row r="35" spans="1:8" x14ac:dyDescent="0.3">
      <c r="F35" s="43">
        <f>SUM(F3:F34)</f>
        <v>145</v>
      </c>
      <c r="G35" s="43" t="s">
        <v>2</v>
      </c>
      <c r="H35" s="110">
        <f>(SUM(H3:H34))*100/(3*145)</f>
        <v>0</v>
      </c>
    </row>
  </sheetData>
  <sheetProtection algorithmName="SHA-512" hashValue="+Si8x1U6myPS41VGDBTq/lbwf6WFDG8JYj1lnhSj6TvXgbXIAf810z3cjWBx3LC9OfEz6/V9IVMc2pvzsq8CyQ==" saltValue="7sHwhw8CGOFbXAp+oDT3TQ==" spinCount="100000" sheet="1" objects="1" scenarios="1"/>
  <mergeCells count="1">
    <mergeCell ref="A1:E1"/>
  </mergeCells>
  <pageMargins left="0.7" right="0.7" top="0.75" bottom="0.75" header="0.3" footer="0.3"/>
  <pageSetup scale="4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7"/>
  <sheetViews>
    <sheetView topLeftCell="A22" workbookViewId="0">
      <selection activeCell="C5" sqref="C5"/>
    </sheetView>
  </sheetViews>
  <sheetFormatPr defaultRowHeight="14.4" x14ac:dyDescent="0.3"/>
  <cols>
    <col min="1" max="1" width="4.6640625" customWidth="1"/>
    <col min="2" max="2" width="42.6640625" customWidth="1"/>
    <col min="3" max="3" width="80.6640625" customWidth="1"/>
    <col min="4" max="4" width="40.6640625" customWidth="1"/>
    <col min="5" max="5" width="9.44140625" hidden="1" customWidth="1"/>
    <col min="6" max="6" width="76" hidden="1" customWidth="1"/>
  </cols>
  <sheetData>
    <row r="1" spans="1:6" ht="16.2" thickBot="1" x14ac:dyDescent="0.35">
      <c r="A1" s="126" t="s">
        <v>21</v>
      </c>
      <c r="B1" s="127"/>
      <c r="C1" s="127"/>
      <c r="D1" s="127"/>
      <c r="E1" s="99"/>
    </row>
    <row r="2" spans="1:6" ht="15" thickBot="1" x14ac:dyDescent="0.35">
      <c r="A2" s="48"/>
      <c r="B2" s="95" t="s">
        <v>23</v>
      </c>
      <c r="C2" s="102" t="s">
        <v>6</v>
      </c>
      <c r="D2" s="102" t="s">
        <v>22</v>
      </c>
      <c r="E2" s="103" t="s">
        <v>226</v>
      </c>
    </row>
    <row r="3" spans="1:6" ht="15" thickBot="1" x14ac:dyDescent="0.35">
      <c r="A3" s="7"/>
      <c r="B3" s="91"/>
      <c r="C3" s="101"/>
      <c r="D3" s="101"/>
      <c r="E3" s="101"/>
      <c r="F3" s="56"/>
    </row>
    <row r="4" spans="1:6" ht="26.4" x14ac:dyDescent="0.3">
      <c r="A4" s="123">
        <v>1</v>
      </c>
      <c r="B4" s="96" t="s">
        <v>32</v>
      </c>
      <c r="C4" s="38"/>
      <c r="D4" s="38"/>
      <c r="E4" s="119"/>
      <c r="F4" s="116" t="s">
        <v>225</v>
      </c>
    </row>
    <row r="5" spans="1:6" ht="26.4" x14ac:dyDescent="0.3">
      <c r="A5" s="124"/>
      <c r="B5" s="92" t="s">
        <v>125</v>
      </c>
      <c r="C5" s="60"/>
      <c r="D5" s="60"/>
      <c r="E5" s="119"/>
      <c r="F5" s="117"/>
    </row>
    <row r="6" spans="1:6" ht="39.6" x14ac:dyDescent="0.3">
      <c r="A6" s="124"/>
      <c r="B6" s="97" t="s">
        <v>126</v>
      </c>
      <c r="C6" s="60"/>
      <c r="D6" s="60"/>
      <c r="E6" s="119"/>
      <c r="F6" s="117"/>
    </row>
    <row r="7" spans="1:6" ht="33" customHeight="1" thickBot="1" x14ac:dyDescent="0.35">
      <c r="A7" s="125"/>
      <c r="B7" s="97" t="s">
        <v>33</v>
      </c>
      <c r="C7" s="60"/>
      <c r="D7" s="60"/>
      <c r="E7" s="119"/>
      <c r="F7" s="118"/>
    </row>
    <row r="8" spans="1:6" ht="15" thickBot="1" x14ac:dyDescent="0.35">
      <c r="A8" s="123">
        <v>2</v>
      </c>
      <c r="B8" s="93" t="s">
        <v>34</v>
      </c>
      <c r="C8" s="59"/>
      <c r="D8" s="104"/>
      <c r="E8" s="105"/>
      <c r="F8" s="106"/>
    </row>
    <row r="9" spans="1:6" ht="47.25" customHeight="1" thickBot="1" x14ac:dyDescent="0.35">
      <c r="A9" s="124"/>
      <c r="B9" s="97" t="s">
        <v>35</v>
      </c>
      <c r="C9" s="60"/>
      <c r="D9" s="60"/>
      <c r="E9" s="100"/>
      <c r="F9" s="98" t="s">
        <v>227</v>
      </c>
    </row>
    <row r="10" spans="1:6" ht="15" thickBot="1" x14ac:dyDescent="0.35">
      <c r="A10" s="128">
        <v>3</v>
      </c>
      <c r="B10" s="96" t="s">
        <v>36</v>
      </c>
      <c r="C10" s="59"/>
      <c r="D10" s="104"/>
      <c r="E10" s="105"/>
      <c r="F10" s="107"/>
    </row>
    <row r="11" spans="1:6" ht="39.6" x14ac:dyDescent="0.3">
      <c r="A11" s="129"/>
      <c r="B11" s="97" t="s">
        <v>37</v>
      </c>
      <c r="C11" s="60"/>
      <c r="D11" s="60"/>
      <c r="E11" s="120"/>
      <c r="F11" s="116" t="s">
        <v>224</v>
      </c>
    </row>
    <row r="12" spans="1:6" ht="26.4" x14ac:dyDescent="0.3">
      <c r="A12" s="129"/>
      <c r="B12" s="97" t="s">
        <v>38</v>
      </c>
      <c r="C12" s="60"/>
      <c r="D12" s="60"/>
      <c r="E12" s="121"/>
      <c r="F12" s="117"/>
    </row>
    <row r="13" spans="1:6" ht="26.4" x14ac:dyDescent="0.3">
      <c r="A13" s="129"/>
      <c r="B13" s="92" t="s">
        <v>127</v>
      </c>
      <c r="C13" s="60"/>
      <c r="D13" s="60"/>
      <c r="E13" s="121"/>
      <c r="F13" s="117"/>
    </row>
    <row r="14" spans="1:6" ht="39.6" x14ac:dyDescent="0.3">
      <c r="A14" s="129"/>
      <c r="B14" s="97" t="s">
        <v>128</v>
      </c>
      <c r="C14" s="60"/>
      <c r="D14" s="60"/>
      <c r="E14" s="121"/>
      <c r="F14" s="117"/>
    </row>
    <row r="15" spans="1:6" ht="26.25" customHeight="1" x14ac:dyDescent="0.3">
      <c r="A15" s="129"/>
      <c r="B15" s="92" t="s">
        <v>129</v>
      </c>
      <c r="C15" s="60"/>
      <c r="D15" s="60"/>
      <c r="E15" s="121"/>
      <c r="F15" s="117"/>
    </row>
    <row r="16" spans="1:6" ht="66.599999999999994" thickBot="1" x14ac:dyDescent="0.35">
      <c r="A16" s="130"/>
      <c r="B16" s="97" t="s">
        <v>134</v>
      </c>
      <c r="C16" s="60"/>
      <c r="D16" s="60"/>
      <c r="E16" s="122"/>
      <c r="F16" s="118"/>
    </row>
    <row r="17" spans="1:6" ht="15" thickBot="1" x14ac:dyDescent="0.35">
      <c r="A17" s="123">
        <v>4</v>
      </c>
      <c r="B17" s="93" t="s">
        <v>39</v>
      </c>
      <c r="C17" s="59"/>
      <c r="D17" s="104"/>
      <c r="E17" s="105"/>
      <c r="F17" s="107"/>
    </row>
    <row r="18" spans="1:6" ht="27.75" customHeight="1" x14ac:dyDescent="0.3">
      <c r="A18" s="124"/>
      <c r="B18" s="97" t="s">
        <v>130</v>
      </c>
      <c r="C18" s="60"/>
      <c r="D18" s="60"/>
      <c r="E18" s="120"/>
      <c r="F18" s="116" t="s">
        <v>220</v>
      </c>
    </row>
    <row r="19" spans="1:6" ht="52.8" x14ac:dyDescent="0.3">
      <c r="A19" s="124"/>
      <c r="B19" s="97" t="s">
        <v>131</v>
      </c>
      <c r="C19" s="60"/>
      <c r="D19" s="60"/>
      <c r="E19" s="121"/>
      <c r="F19" s="117"/>
    </row>
    <row r="20" spans="1:6" ht="40.5" customHeight="1" x14ac:dyDescent="0.3">
      <c r="A20" s="124"/>
      <c r="B20" s="92" t="s">
        <v>132</v>
      </c>
      <c r="C20" s="60"/>
      <c r="D20" s="60"/>
      <c r="E20" s="121"/>
      <c r="F20" s="117"/>
    </row>
    <row r="21" spans="1:6" ht="40.200000000000003" thickBot="1" x14ac:dyDescent="0.35">
      <c r="A21" s="125"/>
      <c r="B21" s="97" t="s">
        <v>40</v>
      </c>
      <c r="C21" s="60"/>
      <c r="D21" s="60"/>
      <c r="E21" s="122"/>
      <c r="F21" s="118"/>
    </row>
    <row r="22" spans="1:6" ht="27" thickBot="1" x14ac:dyDescent="0.35">
      <c r="A22" s="123">
        <v>5</v>
      </c>
      <c r="B22" s="96" t="s">
        <v>135</v>
      </c>
      <c r="C22" s="59"/>
      <c r="D22" s="104"/>
      <c r="E22" s="105"/>
      <c r="F22" s="107"/>
    </row>
    <row r="23" spans="1:6" ht="26.4" x14ac:dyDescent="0.3">
      <c r="A23" s="124"/>
      <c r="B23" s="97" t="s">
        <v>136</v>
      </c>
      <c r="C23" s="60"/>
      <c r="D23" s="60"/>
      <c r="E23" s="120"/>
      <c r="F23" s="116" t="s">
        <v>221</v>
      </c>
    </row>
    <row r="24" spans="1:6" ht="29.25" customHeight="1" x14ac:dyDescent="0.3">
      <c r="A24" s="124"/>
      <c r="B24" s="97" t="s">
        <v>138</v>
      </c>
      <c r="C24" s="60"/>
      <c r="D24" s="60"/>
      <c r="E24" s="121"/>
      <c r="F24" s="117"/>
    </row>
    <row r="25" spans="1:6" ht="66" customHeight="1" thickBot="1" x14ac:dyDescent="0.35">
      <c r="A25" s="125"/>
      <c r="B25" s="97" t="s">
        <v>137</v>
      </c>
      <c r="C25" s="60"/>
      <c r="D25" s="60"/>
      <c r="E25" s="122"/>
      <c r="F25" s="118"/>
    </row>
    <row r="26" spans="1:6" ht="15" thickBot="1" x14ac:dyDescent="0.35">
      <c r="A26" s="123">
        <v>6</v>
      </c>
      <c r="B26" s="96" t="s">
        <v>141</v>
      </c>
      <c r="C26" s="59"/>
      <c r="D26" s="104"/>
      <c r="E26" s="105"/>
      <c r="F26" s="107"/>
    </row>
    <row r="27" spans="1:6" ht="26.4" x14ac:dyDescent="0.3">
      <c r="A27" s="124"/>
      <c r="B27" s="92" t="s">
        <v>44</v>
      </c>
      <c r="C27" s="60"/>
      <c r="D27" s="60"/>
      <c r="E27" s="120"/>
      <c r="F27" s="116" t="s">
        <v>223</v>
      </c>
    </row>
    <row r="28" spans="1:6" x14ac:dyDescent="0.3">
      <c r="A28" s="124"/>
      <c r="B28" s="92" t="s">
        <v>45</v>
      </c>
      <c r="C28" s="60"/>
      <c r="D28" s="60"/>
      <c r="E28" s="121"/>
      <c r="F28" s="117"/>
    </row>
    <row r="29" spans="1:6" x14ac:dyDescent="0.3">
      <c r="A29" s="124"/>
      <c r="B29" s="92" t="s">
        <v>46</v>
      </c>
      <c r="C29" s="60"/>
      <c r="D29" s="60"/>
      <c r="E29" s="121"/>
      <c r="F29" s="117"/>
    </row>
    <row r="30" spans="1:6" x14ac:dyDescent="0.3">
      <c r="A30" s="124"/>
      <c r="B30" s="94" t="s">
        <v>47</v>
      </c>
      <c r="C30" s="60"/>
      <c r="D30" s="60"/>
      <c r="E30" s="121"/>
      <c r="F30" s="117"/>
    </row>
    <row r="31" spans="1:6" x14ac:dyDescent="0.3">
      <c r="A31" s="124"/>
      <c r="B31" s="94" t="s">
        <v>139</v>
      </c>
      <c r="C31" s="60"/>
      <c r="D31" s="60"/>
      <c r="E31" s="121"/>
      <c r="F31" s="117"/>
    </row>
    <row r="32" spans="1:6" ht="15" thickBot="1" x14ac:dyDescent="0.35">
      <c r="A32" s="124"/>
      <c r="B32" s="94" t="s">
        <v>140</v>
      </c>
      <c r="C32" s="60"/>
      <c r="D32" s="60"/>
      <c r="E32" s="122"/>
      <c r="F32" s="118"/>
    </row>
    <row r="33" spans="1:6" ht="15" thickBot="1" x14ac:dyDescent="0.35">
      <c r="A33" s="123">
        <v>7</v>
      </c>
      <c r="B33" s="96" t="s">
        <v>41</v>
      </c>
      <c r="C33" s="59"/>
      <c r="D33" s="104"/>
      <c r="E33" s="105"/>
      <c r="F33" s="107"/>
    </row>
    <row r="34" spans="1:6" ht="52.8" x14ac:dyDescent="0.3">
      <c r="A34" s="124"/>
      <c r="B34" s="97" t="s">
        <v>133</v>
      </c>
      <c r="C34" s="60"/>
      <c r="D34" s="60"/>
      <c r="E34" s="120"/>
      <c r="F34" s="116" t="s">
        <v>222</v>
      </c>
    </row>
    <row r="35" spans="1:6" ht="39.75" customHeight="1" thickBot="1" x14ac:dyDescent="0.35">
      <c r="A35" s="125"/>
      <c r="B35" s="97" t="s">
        <v>42</v>
      </c>
      <c r="C35" s="60"/>
      <c r="D35" s="60"/>
      <c r="E35" s="121"/>
      <c r="F35" s="118"/>
    </row>
    <row r="36" spans="1:6" ht="21" customHeight="1" thickBot="1" x14ac:dyDescent="0.35">
      <c r="E36" s="108">
        <f>(E4+E9+E11+E18)*0.6+(E23+E27+E34)*0.4</f>
        <v>0</v>
      </c>
    </row>
    <row r="37" spans="1:6" ht="15" thickTop="1" x14ac:dyDescent="0.3"/>
  </sheetData>
  <sheetProtection algorithmName="SHA-512" hashValue="8IuvCJS2EJzGaLaGo4iuV5hGwNhVLFvcbyP1GjgA4/6aVzk4FQ6xbZgBURvq0TbSVFi6s2zjuKpTDeF0ntKMRA==" saltValue="AvX3PfjRP/5zhC7bbPOxwQ=="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58"/>
  <sheetViews>
    <sheetView workbookViewId="0">
      <selection activeCell="A4" sqref="A4"/>
    </sheetView>
  </sheetViews>
  <sheetFormatPr defaultRowHeight="14.4" x14ac:dyDescent="0.3"/>
  <cols>
    <col min="1" max="1" width="9.109375" style="67" customWidth="1"/>
    <col min="2" max="2" width="11.88671875" style="67" customWidth="1"/>
    <col min="3" max="3" width="143.88671875" style="67" customWidth="1"/>
    <col min="257" max="258" width="9.109375" customWidth="1"/>
    <col min="259" max="259" width="78.88671875" customWidth="1"/>
    <col min="513" max="514" width="9.109375" customWidth="1"/>
    <col min="515" max="515" width="78.88671875" customWidth="1"/>
    <col min="769" max="770" width="9.109375" customWidth="1"/>
    <col min="771" max="771" width="78.88671875" customWidth="1"/>
    <col min="1025" max="1026" width="9.109375" customWidth="1"/>
    <col min="1027" max="1027" width="78.88671875" customWidth="1"/>
    <col min="1281" max="1282" width="9.109375" customWidth="1"/>
    <col min="1283" max="1283" width="78.88671875" customWidth="1"/>
    <col min="1537" max="1538" width="9.109375" customWidth="1"/>
    <col min="1539" max="1539" width="78.88671875" customWidth="1"/>
    <col min="1793" max="1794" width="9.109375" customWidth="1"/>
    <col min="1795" max="1795" width="78.88671875" customWidth="1"/>
    <col min="2049" max="2050" width="9.109375" customWidth="1"/>
    <col min="2051" max="2051" width="78.88671875" customWidth="1"/>
    <col min="2305" max="2306" width="9.109375" customWidth="1"/>
    <col min="2307" max="2307" width="78.88671875" customWidth="1"/>
    <col min="2561" max="2562" width="9.109375" customWidth="1"/>
    <col min="2563" max="2563" width="78.88671875" customWidth="1"/>
    <col min="2817" max="2818" width="9.109375" customWidth="1"/>
    <col min="2819" max="2819" width="78.88671875" customWidth="1"/>
    <col min="3073" max="3074" width="9.109375" customWidth="1"/>
    <col min="3075" max="3075" width="78.88671875" customWidth="1"/>
    <col min="3329" max="3330" width="9.109375" customWidth="1"/>
    <col min="3331" max="3331" width="78.88671875" customWidth="1"/>
    <col min="3585" max="3586" width="9.109375" customWidth="1"/>
    <col min="3587" max="3587" width="78.88671875" customWidth="1"/>
    <col min="3841" max="3842" width="9.109375" customWidth="1"/>
    <col min="3843" max="3843" width="78.88671875" customWidth="1"/>
    <col min="4097" max="4098" width="9.109375" customWidth="1"/>
    <col min="4099" max="4099" width="78.88671875" customWidth="1"/>
    <col min="4353" max="4354" width="9.109375" customWidth="1"/>
    <col min="4355" max="4355" width="78.88671875" customWidth="1"/>
    <col min="4609" max="4610" width="9.109375" customWidth="1"/>
    <col min="4611" max="4611" width="78.88671875" customWidth="1"/>
    <col min="4865" max="4866" width="9.109375" customWidth="1"/>
    <col min="4867" max="4867" width="78.88671875" customWidth="1"/>
    <col min="5121" max="5122" width="9.109375" customWidth="1"/>
    <col min="5123" max="5123" width="78.88671875" customWidth="1"/>
    <col min="5377" max="5378" width="9.109375" customWidth="1"/>
    <col min="5379" max="5379" width="78.88671875" customWidth="1"/>
    <col min="5633" max="5634" width="9.109375" customWidth="1"/>
    <col min="5635" max="5635" width="78.88671875" customWidth="1"/>
    <col min="5889" max="5890" width="9.109375" customWidth="1"/>
    <col min="5891" max="5891" width="78.88671875" customWidth="1"/>
    <col min="6145" max="6146" width="9.109375" customWidth="1"/>
    <col min="6147" max="6147" width="78.88671875" customWidth="1"/>
    <col min="6401" max="6402" width="9.109375" customWidth="1"/>
    <col min="6403" max="6403" width="78.88671875" customWidth="1"/>
    <col min="6657" max="6658" width="9.109375" customWidth="1"/>
    <col min="6659" max="6659" width="78.88671875" customWidth="1"/>
    <col min="6913" max="6914" width="9.109375" customWidth="1"/>
    <col min="6915" max="6915" width="78.88671875" customWidth="1"/>
    <col min="7169" max="7170" width="9.109375" customWidth="1"/>
    <col min="7171" max="7171" width="78.88671875" customWidth="1"/>
    <col min="7425" max="7426" width="9.109375" customWidth="1"/>
    <col min="7427" max="7427" width="78.88671875" customWidth="1"/>
    <col min="7681" max="7682" width="9.109375" customWidth="1"/>
    <col min="7683" max="7683" width="78.88671875" customWidth="1"/>
    <col min="7937" max="7938" width="9.109375" customWidth="1"/>
    <col min="7939" max="7939" width="78.88671875" customWidth="1"/>
    <col min="8193" max="8194" width="9.109375" customWidth="1"/>
    <col min="8195" max="8195" width="78.88671875" customWidth="1"/>
    <col min="8449" max="8450" width="9.109375" customWidth="1"/>
    <col min="8451" max="8451" width="78.88671875" customWidth="1"/>
    <col min="8705" max="8706" width="9.109375" customWidth="1"/>
    <col min="8707" max="8707" width="78.88671875" customWidth="1"/>
    <col min="8961" max="8962" width="9.109375" customWidth="1"/>
    <col min="8963" max="8963" width="78.88671875" customWidth="1"/>
    <col min="9217" max="9218" width="9.109375" customWidth="1"/>
    <col min="9219" max="9219" width="78.88671875" customWidth="1"/>
    <col min="9473" max="9474" width="9.109375" customWidth="1"/>
    <col min="9475" max="9475" width="78.88671875" customWidth="1"/>
    <col min="9729" max="9730" width="9.109375" customWidth="1"/>
    <col min="9731" max="9731" width="78.88671875" customWidth="1"/>
    <col min="9985" max="9986" width="9.109375" customWidth="1"/>
    <col min="9987" max="9987" width="78.88671875" customWidth="1"/>
    <col min="10241" max="10242" width="9.109375" customWidth="1"/>
    <col min="10243" max="10243" width="78.88671875" customWidth="1"/>
    <col min="10497" max="10498" width="9.109375" customWidth="1"/>
    <col min="10499" max="10499" width="78.88671875" customWidth="1"/>
    <col min="10753" max="10754" width="9.109375" customWidth="1"/>
    <col min="10755" max="10755" width="78.88671875" customWidth="1"/>
    <col min="11009" max="11010" width="9.109375" customWidth="1"/>
    <col min="11011" max="11011" width="78.88671875" customWidth="1"/>
    <col min="11265" max="11266" width="9.109375" customWidth="1"/>
    <col min="11267" max="11267" width="78.88671875" customWidth="1"/>
    <col min="11521" max="11522" width="9.109375" customWidth="1"/>
    <col min="11523" max="11523" width="78.88671875" customWidth="1"/>
    <col min="11777" max="11778" width="9.109375" customWidth="1"/>
    <col min="11779" max="11779" width="78.88671875" customWidth="1"/>
    <col min="12033" max="12034" width="9.109375" customWidth="1"/>
    <col min="12035" max="12035" width="78.88671875" customWidth="1"/>
    <col min="12289" max="12290" width="9.109375" customWidth="1"/>
    <col min="12291" max="12291" width="78.88671875" customWidth="1"/>
    <col min="12545" max="12546" width="9.109375" customWidth="1"/>
    <col min="12547" max="12547" width="78.88671875" customWidth="1"/>
    <col min="12801" max="12802" width="9.109375" customWidth="1"/>
    <col min="12803" max="12803" width="78.88671875" customWidth="1"/>
    <col min="13057" max="13058" width="9.109375" customWidth="1"/>
    <col min="13059" max="13059" width="78.88671875" customWidth="1"/>
    <col min="13313" max="13314" width="9.109375" customWidth="1"/>
    <col min="13315" max="13315" width="78.88671875" customWidth="1"/>
    <col min="13569" max="13570" width="9.109375" customWidth="1"/>
    <col min="13571" max="13571" width="78.88671875" customWidth="1"/>
    <col min="13825" max="13826" width="9.109375" customWidth="1"/>
    <col min="13827" max="13827" width="78.88671875" customWidth="1"/>
    <col min="14081" max="14082" width="9.109375" customWidth="1"/>
    <col min="14083" max="14083" width="78.88671875" customWidth="1"/>
    <col min="14337" max="14338" width="9.109375" customWidth="1"/>
    <col min="14339" max="14339" width="78.88671875" customWidth="1"/>
    <col min="14593" max="14594" width="9.109375" customWidth="1"/>
    <col min="14595" max="14595" width="78.88671875" customWidth="1"/>
    <col min="14849" max="14850" width="9.109375" customWidth="1"/>
    <col min="14851" max="14851" width="78.88671875" customWidth="1"/>
    <col min="15105" max="15106" width="9.109375" customWidth="1"/>
    <col min="15107" max="15107" width="78.88671875" customWidth="1"/>
    <col min="15361" max="15362" width="9.109375" customWidth="1"/>
    <col min="15363" max="15363" width="78.88671875" customWidth="1"/>
    <col min="15617" max="15618" width="9.109375" customWidth="1"/>
    <col min="15619" max="15619" width="78.88671875" customWidth="1"/>
    <col min="15873" max="15874" width="9.109375" customWidth="1"/>
    <col min="15875" max="15875" width="78.88671875" customWidth="1"/>
    <col min="16129" max="16130" width="9.109375" customWidth="1"/>
    <col min="16131" max="16131" width="78.88671875" customWidth="1"/>
  </cols>
  <sheetData>
    <row r="1" spans="1:3" ht="15.6" x14ac:dyDescent="0.3">
      <c r="A1" s="131" t="s">
        <v>144</v>
      </c>
      <c r="B1" s="131"/>
      <c r="C1" s="131"/>
    </row>
    <row r="2" spans="1:3" ht="15" thickBot="1" x14ac:dyDescent="0.35"/>
    <row r="3" spans="1:3" ht="16.2" thickBot="1" x14ac:dyDescent="0.35">
      <c r="A3" s="68" t="s">
        <v>142</v>
      </c>
      <c r="B3" s="69" t="s">
        <v>0</v>
      </c>
      <c r="C3" s="70" t="s">
        <v>143</v>
      </c>
    </row>
    <row r="4" spans="1:3" x14ac:dyDescent="0.3">
      <c r="A4" s="71"/>
      <c r="B4" s="72"/>
      <c r="C4" s="73"/>
    </row>
    <row r="5" spans="1:3" x14ac:dyDescent="0.3">
      <c r="A5" s="74"/>
      <c r="B5" s="75"/>
      <c r="C5" s="76"/>
    </row>
    <row r="6" spans="1:3" x14ac:dyDescent="0.3">
      <c r="A6" s="74"/>
      <c r="B6" s="75"/>
      <c r="C6" s="76"/>
    </row>
    <row r="7" spans="1:3" x14ac:dyDescent="0.3">
      <c r="A7" s="74"/>
      <c r="B7" s="75"/>
      <c r="C7" s="76"/>
    </row>
    <row r="8" spans="1:3" x14ac:dyDescent="0.3">
      <c r="A8" s="74"/>
      <c r="B8" s="75"/>
      <c r="C8" s="76"/>
    </row>
    <row r="9" spans="1:3" x14ac:dyDescent="0.3">
      <c r="A9" s="74"/>
      <c r="B9" s="75"/>
      <c r="C9" s="76"/>
    </row>
    <row r="10" spans="1:3" x14ac:dyDescent="0.3">
      <c r="A10" s="74"/>
      <c r="B10" s="75"/>
      <c r="C10" s="76"/>
    </row>
    <row r="11" spans="1:3" x14ac:dyDescent="0.3">
      <c r="A11" s="74"/>
      <c r="B11" s="75"/>
      <c r="C11" s="76"/>
    </row>
    <row r="12" spans="1:3" x14ac:dyDescent="0.3">
      <c r="A12" s="74"/>
      <c r="B12" s="75"/>
      <c r="C12" s="76"/>
    </row>
    <row r="13" spans="1:3" x14ac:dyDescent="0.3">
      <c r="A13" s="74"/>
      <c r="B13" s="75"/>
      <c r="C13" s="76"/>
    </row>
    <row r="14" spans="1:3" x14ac:dyDescent="0.3">
      <c r="A14" s="74"/>
      <c r="B14" s="75"/>
      <c r="C14" s="76"/>
    </row>
    <row r="15" spans="1:3" x14ac:dyDescent="0.3">
      <c r="A15" s="74"/>
      <c r="B15" s="75"/>
      <c r="C15" s="76"/>
    </row>
    <row r="16" spans="1:3" x14ac:dyDescent="0.3">
      <c r="A16" s="74"/>
      <c r="B16" s="75"/>
      <c r="C16" s="76"/>
    </row>
    <row r="17" spans="1:3" x14ac:dyDescent="0.3">
      <c r="A17" s="74"/>
      <c r="B17" s="75"/>
      <c r="C17" s="76"/>
    </row>
    <row r="18" spans="1:3" x14ac:dyDescent="0.3">
      <c r="A18" s="74"/>
      <c r="B18" s="75"/>
      <c r="C18" s="76"/>
    </row>
    <row r="19" spans="1:3" x14ac:dyDescent="0.3">
      <c r="A19" s="74"/>
      <c r="B19" s="75"/>
      <c r="C19" s="76"/>
    </row>
    <row r="20" spans="1:3" x14ac:dyDescent="0.3">
      <c r="A20" s="74"/>
      <c r="B20" s="75"/>
      <c r="C20" s="76"/>
    </row>
    <row r="21" spans="1:3" x14ac:dyDescent="0.3">
      <c r="A21" s="74"/>
      <c r="B21" s="75"/>
      <c r="C21" s="76"/>
    </row>
    <row r="22" spans="1:3" x14ac:dyDescent="0.3">
      <c r="A22" s="74"/>
      <c r="B22" s="75"/>
      <c r="C22" s="76"/>
    </row>
    <row r="23" spans="1:3" x14ac:dyDescent="0.3">
      <c r="A23" s="74"/>
      <c r="B23" s="75"/>
      <c r="C23" s="76"/>
    </row>
    <row r="24" spans="1:3" x14ac:dyDescent="0.3">
      <c r="A24" s="74"/>
      <c r="B24" s="75"/>
      <c r="C24" s="76"/>
    </row>
    <row r="25" spans="1:3" x14ac:dyDescent="0.3">
      <c r="A25" s="74"/>
      <c r="B25" s="75"/>
      <c r="C25" s="76"/>
    </row>
    <row r="26" spans="1:3" x14ac:dyDescent="0.3">
      <c r="A26" s="74"/>
      <c r="B26" s="75"/>
      <c r="C26" s="76"/>
    </row>
    <row r="27" spans="1:3" x14ac:dyDescent="0.3">
      <c r="A27" s="74"/>
      <c r="B27" s="75"/>
      <c r="C27" s="76"/>
    </row>
    <row r="28" spans="1:3" x14ac:dyDescent="0.3">
      <c r="A28" s="74"/>
      <c r="B28" s="75"/>
      <c r="C28" s="76"/>
    </row>
    <row r="29" spans="1:3" x14ac:dyDescent="0.3">
      <c r="A29" s="74"/>
      <c r="B29" s="75"/>
      <c r="C29" s="76"/>
    </row>
    <row r="30" spans="1:3" x14ac:dyDescent="0.3">
      <c r="A30" s="74"/>
      <c r="B30" s="75"/>
      <c r="C30" s="76"/>
    </row>
    <row r="31" spans="1:3" x14ac:dyDescent="0.3">
      <c r="A31" s="74"/>
      <c r="B31" s="75"/>
      <c r="C31" s="76"/>
    </row>
    <row r="32" spans="1:3" x14ac:dyDescent="0.3">
      <c r="A32" s="74"/>
      <c r="B32" s="75"/>
      <c r="C32" s="76"/>
    </row>
    <row r="33" spans="1:3" x14ac:dyDescent="0.3">
      <c r="A33" s="74"/>
      <c r="B33" s="75"/>
      <c r="C33" s="76"/>
    </row>
    <row r="34" spans="1:3" x14ac:dyDescent="0.3">
      <c r="A34" s="74"/>
      <c r="B34" s="75"/>
      <c r="C34" s="76"/>
    </row>
    <row r="35" spans="1:3" x14ac:dyDescent="0.3">
      <c r="A35" s="74"/>
      <c r="B35" s="75"/>
      <c r="C35" s="76"/>
    </row>
    <row r="36" spans="1:3" x14ac:dyDescent="0.3">
      <c r="A36" s="74"/>
      <c r="B36" s="75"/>
      <c r="C36" s="76"/>
    </row>
    <row r="37" spans="1:3" x14ac:dyDescent="0.3">
      <c r="A37" s="74"/>
      <c r="B37" s="75"/>
      <c r="C37" s="76"/>
    </row>
    <row r="38" spans="1:3" x14ac:dyDescent="0.3">
      <c r="A38" s="74"/>
      <c r="B38" s="75"/>
      <c r="C38" s="76"/>
    </row>
    <row r="39" spans="1:3" x14ac:dyDescent="0.3">
      <c r="A39" s="74"/>
      <c r="B39" s="75"/>
      <c r="C39" s="76"/>
    </row>
    <row r="40" spans="1:3" x14ac:dyDescent="0.3">
      <c r="A40" s="74"/>
      <c r="B40" s="75"/>
      <c r="C40" s="76"/>
    </row>
    <row r="41" spans="1:3" x14ac:dyDescent="0.3">
      <c r="A41" s="74"/>
      <c r="B41" s="75"/>
      <c r="C41" s="76"/>
    </row>
    <row r="42" spans="1:3" x14ac:dyDescent="0.3">
      <c r="A42" s="74"/>
      <c r="B42" s="75"/>
      <c r="C42" s="76"/>
    </row>
    <row r="43" spans="1:3" x14ac:dyDescent="0.3">
      <c r="A43" s="74"/>
      <c r="B43" s="75"/>
      <c r="C43" s="76"/>
    </row>
    <row r="44" spans="1:3" x14ac:dyDescent="0.3">
      <c r="A44" s="74"/>
      <c r="B44" s="75"/>
      <c r="C44" s="76"/>
    </row>
    <row r="45" spans="1:3" x14ac:dyDescent="0.3">
      <c r="A45" s="74"/>
      <c r="B45" s="75"/>
      <c r="C45" s="76"/>
    </row>
    <row r="46" spans="1:3" x14ac:dyDescent="0.3">
      <c r="A46" s="74"/>
      <c r="B46" s="75"/>
      <c r="C46" s="76"/>
    </row>
    <row r="47" spans="1:3" x14ac:dyDescent="0.3">
      <c r="A47" s="74"/>
      <c r="B47" s="75"/>
      <c r="C47" s="76"/>
    </row>
    <row r="48" spans="1:3" x14ac:dyDescent="0.3">
      <c r="A48" s="74"/>
      <c r="B48" s="75"/>
      <c r="C48" s="76"/>
    </row>
    <row r="49" spans="1:3" x14ac:dyDescent="0.3">
      <c r="A49" s="74"/>
      <c r="B49" s="75"/>
      <c r="C49" s="76"/>
    </row>
    <row r="50" spans="1:3" x14ac:dyDescent="0.3">
      <c r="A50" s="74"/>
      <c r="B50" s="75"/>
      <c r="C50" s="76"/>
    </row>
    <row r="51" spans="1:3" x14ac:dyDescent="0.3">
      <c r="A51" s="74"/>
      <c r="B51" s="75"/>
      <c r="C51" s="76"/>
    </row>
    <row r="52" spans="1:3" x14ac:dyDescent="0.3">
      <c r="A52" s="74"/>
      <c r="B52" s="75"/>
      <c r="C52" s="76"/>
    </row>
    <row r="53" spans="1:3" x14ac:dyDescent="0.3">
      <c r="A53" s="74"/>
      <c r="B53" s="75"/>
      <c r="C53" s="76"/>
    </row>
    <row r="54" spans="1:3" x14ac:dyDescent="0.3">
      <c r="A54" s="74"/>
      <c r="B54" s="75"/>
      <c r="C54" s="76"/>
    </row>
    <row r="55" spans="1:3" x14ac:dyDescent="0.3">
      <c r="A55" s="74"/>
      <c r="B55" s="75"/>
      <c r="C55" s="76"/>
    </row>
    <row r="56" spans="1:3" x14ac:dyDescent="0.3">
      <c r="A56" s="74"/>
      <c r="B56" s="75"/>
      <c r="C56" s="76"/>
    </row>
    <row r="57" spans="1:3" x14ac:dyDescent="0.3">
      <c r="A57" s="74"/>
      <c r="B57" s="75"/>
      <c r="C57" s="76"/>
    </row>
    <row r="58" spans="1:3" ht="15" thickBot="1" x14ac:dyDescent="0.35">
      <c r="A58" s="77"/>
      <c r="B58" s="78"/>
      <c r="C58" s="79"/>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workbookViewId="0">
      <selection activeCell="C4" sqref="C4"/>
    </sheetView>
  </sheetViews>
  <sheetFormatPr defaultRowHeight="14.4" x14ac:dyDescent="0.3"/>
  <cols>
    <col min="1" max="1" width="13.6640625" customWidth="1"/>
    <col min="2" max="2" width="88.6640625" bestFit="1" customWidth="1"/>
    <col min="3" max="3" width="35" customWidth="1"/>
    <col min="4" max="4" width="34.6640625" customWidth="1"/>
  </cols>
  <sheetData>
    <row r="1" spans="1:4" ht="16.2" thickBot="1" x14ac:dyDescent="0.35">
      <c r="A1" s="114" t="s">
        <v>16</v>
      </c>
      <c r="B1" s="114"/>
      <c r="C1" s="114"/>
      <c r="D1" s="114"/>
    </row>
    <row r="2" spans="1:4" ht="15" thickBot="1" x14ac:dyDescent="0.35">
      <c r="A2" s="22"/>
      <c r="B2" s="23" t="s">
        <v>23</v>
      </c>
      <c r="C2" s="24" t="s">
        <v>6</v>
      </c>
      <c r="D2" s="24" t="s">
        <v>24</v>
      </c>
    </row>
    <row r="3" spans="1:4" ht="15" thickBot="1" x14ac:dyDescent="0.35">
      <c r="A3" s="30" t="s">
        <v>25</v>
      </c>
      <c r="B3" s="25" t="s">
        <v>26</v>
      </c>
      <c r="C3" s="26"/>
      <c r="D3" s="27"/>
    </row>
    <row r="4" spans="1:4" x14ac:dyDescent="0.3">
      <c r="A4" s="28">
        <v>1</v>
      </c>
      <c r="B4" s="49" t="s">
        <v>27</v>
      </c>
      <c r="C4" s="50"/>
      <c r="D4" s="51"/>
    </row>
    <row r="5" spans="1:4" x14ac:dyDescent="0.3">
      <c r="A5" s="29">
        <v>2</v>
      </c>
      <c r="B5" s="4" t="s">
        <v>28</v>
      </c>
      <c r="C5" s="8"/>
      <c r="D5" s="33"/>
    </row>
    <row r="6" spans="1:4" x14ac:dyDescent="0.3">
      <c r="A6" s="29">
        <v>3</v>
      </c>
      <c r="B6" s="32" t="s">
        <v>29</v>
      </c>
      <c r="C6" s="8"/>
      <c r="D6" s="33"/>
    </row>
    <row r="7" spans="1:4" x14ac:dyDescent="0.3">
      <c r="A7" s="29">
        <v>4</v>
      </c>
      <c r="B7" s="4" t="s">
        <v>30</v>
      </c>
      <c r="C7" s="8"/>
      <c r="D7" s="33"/>
    </row>
    <row r="8" spans="1:4" x14ac:dyDescent="0.3">
      <c r="A8" s="29">
        <v>5</v>
      </c>
      <c r="B8" s="31" t="s">
        <v>52</v>
      </c>
      <c r="C8" s="8"/>
      <c r="D8" s="33"/>
    </row>
    <row r="9" spans="1:4" x14ac:dyDescent="0.3">
      <c r="A9" s="29">
        <v>6</v>
      </c>
      <c r="B9" s="31" t="s">
        <v>53</v>
      </c>
      <c r="C9" s="8"/>
      <c r="D9" s="33"/>
    </row>
  </sheetData>
  <mergeCells count="1">
    <mergeCell ref="A1:D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3"/>
  <sheetViews>
    <sheetView view="pageBreakPreview" zoomScaleNormal="100" zoomScaleSheetLayoutView="100" workbookViewId="0">
      <pane ySplit="2" topLeftCell="A3" activePane="bottomLeft" state="frozenSplit"/>
      <selection activeCell="C1" sqref="C1"/>
      <selection pane="bottomLeft" activeCell="D4" sqref="D4"/>
    </sheetView>
  </sheetViews>
  <sheetFormatPr defaultRowHeight="14.4" x14ac:dyDescent="0.3"/>
  <cols>
    <col min="1" max="1" width="7.6640625" style="43" customWidth="1"/>
    <col min="2" max="2" width="65.6640625" style="34" customWidth="1"/>
    <col min="3" max="3" width="16.6640625" customWidth="1"/>
    <col min="4" max="4" width="12.6640625" customWidth="1"/>
    <col min="5" max="5" width="62.6640625" style="56" customWidth="1"/>
    <col min="6" max="6" width="4.5546875" style="43" hidden="1" customWidth="1"/>
    <col min="7" max="7" width="8.5546875" style="43" hidden="1" customWidth="1"/>
    <col min="8" max="8" width="8.6640625" style="43" hidden="1" customWidth="1"/>
  </cols>
  <sheetData>
    <row r="1" spans="1:8" s="2" customFormat="1" ht="37.5" customHeight="1" thickBot="1" x14ac:dyDescent="0.35">
      <c r="A1" s="115" t="s">
        <v>65</v>
      </c>
      <c r="B1" s="115"/>
      <c r="C1" s="115"/>
      <c r="D1" s="115"/>
      <c r="E1" s="115"/>
      <c r="F1" s="1"/>
      <c r="G1" s="1"/>
      <c r="H1" s="1"/>
    </row>
    <row r="2" spans="1:8" s="3" customFormat="1" ht="67.5" customHeight="1" thickBot="1" x14ac:dyDescent="0.35">
      <c r="A2" s="45" t="s">
        <v>0</v>
      </c>
      <c r="B2" s="45" t="s">
        <v>3</v>
      </c>
      <c r="C2" s="45" t="s">
        <v>4</v>
      </c>
      <c r="D2" s="45" t="s">
        <v>31</v>
      </c>
      <c r="E2" s="54" t="s">
        <v>50</v>
      </c>
      <c r="F2" s="46" t="s">
        <v>1</v>
      </c>
      <c r="G2" s="46" t="s">
        <v>54</v>
      </c>
      <c r="H2" s="47" t="s">
        <v>2</v>
      </c>
    </row>
    <row r="3" spans="1:8" x14ac:dyDescent="0.3">
      <c r="A3" s="39">
        <v>1</v>
      </c>
      <c r="B3" s="41" t="s">
        <v>56</v>
      </c>
      <c r="C3" s="5"/>
      <c r="D3" s="44"/>
      <c r="E3" s="44"/>
      <c r="F3" s="44"/>
      <c r="G3" s="44"/>
      <c r="H3" s="44"/>
    </row>
    <row r="4" spans="1:8" ht="26.4" x14ac:dyDescent="0.3">
      <c r="A4" s="39">
        <v>1.1000000000000001</v>
      </c>
      <c r="B4" s="40" t="s">
        <v>57</v>
      </c>
      <c r="C4" s="5" t="s">
        <v>5</v>
      </c>
      <c r="D4" s="6"/>
      <c r="E4" s="57" t="s">
        <v>51</v>
      </c>
      <c r="F4" s="37">
        <v>1</v>
      </c>
      <c r="G4" s="37">
        <v>0</v>
      </c>
      <c r="H4" s="42">
        <f t="shared" ref="H4" si="0">G4*F4</f>
        <v>0</v>
      </c>
    </row>
    <row r="5" spans="1:8" x14ac:dyDescent="0.3">
      <c r="A5" s="39">
        <v>1.2</v>
      </c>
      <c r="B5" s="40" t="s">
        <v>152</v>
      </c>
      <c r="C5" s="87"/>
      <c r="D5" s="84"/>
      <c r="E5" s="85"/>
      <c r="F5" s="86"/>
      <c r="G5" s="86"/>
      <c r="H5" s="86"/>
    </row>
    <row r="6" spans="1:8" ht="26.4" x14ac:dyDescent="0.3">
      <c r="A6" s="39" t="s">
        <v>151</v>
      </c>
      <c r="B6" s="40" t="s">
        <v>58</v>
      </c>
      <c r="C6" s="5" t="s">
        <v>5</v>
      </c>
      <c r="D6" s="6"/>
      <c r="E6" s="57" t="s">
        <v>51</v>
      </c>
      <c r="F6" s="37">
        <v>10</v>
      </c>
      <c r="G6" s="37">
        <v>0</v>
      </c>
      <c r="H6" s="42">
        <f t="shared" ref="H6" si="1">G6*F6</f>
        <v>0</v>
      </c>
    </row>
    <row r="7" spans="1:8" x14ac:dyDescent="0.3">
      <c r="A7" s="39">
        <v>2</v>
      </c>
      <c r="B7" s="41" t="s">
        <v>55</v>
      </c>
      <c r="C7" s="5" t="s">
        <v>64</v>
      </c>
      <c r="D7" s="6"/>
      <c r="E7" s="58"/>
      <c r="F7" s="44"/>
      <c r="G7" s="44"/>
      <c r="H7" s="44"/>
    </row>
    <row r="8" spans="1:8" ht="26.4" x14ac:dyDescent="0.3">
      <c r="A8" s="39">
        <v>2.1</v>
      </c>
      <c r="B8" s="40" t="s">
        <v>59</v>
      </c>
      <c r="C8" s="5" t="s">
        <v>5</v>
      </c>
      <c r="D8" s="6"/>
      <c r="E8" s="57" t="s">
        <v>51</v>
      </c>
      <c r="F8" s="37">
        <v>5</v>
      </c>
      <c r="G8" s="37">
        <v>0</v>
      </c>
      <c r="H8" s="42">
        <f t="shared" ref="H8" si="2">G8*F8</f>
        <v>0</v>
      </c>
    </row>
    <row r="9" spans="1:8" x14ac:dyDescent="0.3">
      <c r="A9" s="39">
        <v>2.2000000000000002</v>
      </c>
      <c r="B9" s="40" t="s">
        <v>153</v>
      </c>
      <c r="C9" s="5" t="s">
        <v>5</v>
      </c>
      <c r="D9" s="6"/>
      <c r="E9" s="88"/>
      <c r="F9" s="109"/>
      <c r="G9" s="109"/>
      <c r="H9" s="109"/>
    </row>
    <row r="10" spans="1:8" x14ac:dyDescent="0.3">
      <c r="A10" s="39"/>
      <c r="B10" s="40" t="s">
        <v>180</v>
      </c>
      <c r="C10" s="5" t="s">
        <v>155</v>
      </c>
      <c r="D10" s="6"/>
      <c r="E10" s="57" t="s">
        <v>155</v>
      </c>
      <c r="F10" s="37">
        <v>10</v>
      </c>
      <c r="G10" s="37">
        <v>0</v>
      </c>
      <c r="H10" s="42">
        <f t="shared" ref="H10:H20" si="3">G10*F10</f>
        <v>0</v>
      </c>
    </row>
    <row r="11" spans="1:8" x14ac:dyDescent="0.3">
      <c r="A11" s="39"/>
      <c r="B11" s="40" t="s">
        <v>181</v>
      </c>
      <c r="C11" s="5" t="s">
        <v>155</v>
      </c>
      <c r="D11" s="6"/>
      <c r="E11" s="57" t="s">
        <v>155</v>
      </c>
      <c r="F11" s="37">
        <v>10</v>
      </c>
      <c r="G11" s="37">
        <v>0</v>
      </c>
      <c r="H11" s="42">
        <f t="shared" si="3"/>
        <v>0</v>
      </c>
    </row>
    <row r="12" spans="1:8" x14ac:dyDescent="0.3">
      <c r="A12" s="39"/>
      <c r="B12" s="40" t="s">
        <v>157</v>
      </c>
      <c r="C12" s="5" t="s">
        <v>155</v>
      </c>
      <c r="D12" s="6"/>
      <c r="E12" s="57" t="s">
        <v>155</v>
      </c>
      <c r="F12" s="37">
        <v>5</v>
      </c>
      <c r="G12" s="37">
        <v>0</v>
      </c>
      <c r="H12" s="42">
        <f t="shared" si="3"/>
        <v>0</v>
      </c>
    </row>
    <row r="13" spans="1:8" x14ac:dyDescent="0.3">
      <c r="A13" s="39"/>
      <c r="B13" s="40" t="s">
        <v>158</v>
      </c>
      <c r="C13" s="5" t="s">
        <v>5</v>
      </c>
      <c r="D13" s="6"/>
      <c r="E13" s="57" t="s">
        <v>51</v>
      </c>
      <c r="F13" s="37">
        <v>10</v>
      </c>
      <c r="G13" s="37">
        <v>0</v>
      </c>
      <c r="H13" s="42">
        <f t="shared" si="3"/>
        <v>0</v>
      </c>
    </row>
    <row r="14" spans="1:8" x14ac:dyDescent="0.3">
      <c r="A14" s="39"/>
      <c r="B14" s="40" t="s">
        <v>186</v>
      </c>
      <c r="C14" s="5" t="s">
        <v>155</v>
      </c>
      <c r="D14" s="6"/>
      <c r="E14" s="57" t="s">
        <v>155</v>
      </c>
      <c r="F14" s="37">
        <v>5</v>
      </c>
      <c r="G14" s="37">
        <v>0</v>
      </c>
      <c r="H14" s="42">
        <f t="shared" si="3"/>
        <v>0</v>
      </c>
    </row>
    <row r="15" spans="1:8" x14ac:dyDescent="0.3">
      <c r="A15" s="39">
        <v>2.2999999999999998</v>
      </c>
      <c r="B15" s="40" t="s">
        <v>179</v>
      </c>
      <c r="C15" s="5" t="s">
        <v>5</v>
      </c>
      <c r="D15" s="6"/>
      <c r="E15" s="88"/>
      <c r="F15" s="109"/>
      <c r="G15" s="109"/>
      <c r="H15" s="109"/>
    </row>
    <row r="16" spans="1:8" x14ac:dyDescent="0.3">
      <c r="A16" s="39"/>
      <c r="B16" s="89" t="s">
        <v>160</v>
      </c>
      <c r="C16" s="5" t="s">
        <v>5</v>
      </c>
      <c r="D16" s="6"/>
      <c r="E16" s="57" t="s">
        <v>51</v>
      </c>
      <c r="F16" s="37">
        <v>5</v>
      </c>
      <c r="G16" s="37">
        <v>0</v>
      </c>
      <c r="H16" s="42">
        <f t="shared" si="3"/>
        <v>0</v>
      </c>
    </row>
    <row r="17" spans="1:8" ht="16.5" customHeight="1" x14ac:dyDescent="0.3">
      <c r="A17" s="39"/>
      <c r="B17" s="89" t="s">
        <v>162</v>
      </c>
      <c r="C17" s="5" t="s">
        <v>5</v>
      </c>
      <c r="D17" s="6"/>
      <c r="E17" s="57" t="s">
        <v>51</v>
      </c>
      <c r="F17" s="37">
        <v>10</v>
      </c>
      <c r="G17" s="37">
        <v>0</v>
      </c>
      <c r="H17" s="42">
        <f t="shared" si="3"/>
        <v>0</v>
      </c>
    </row>
    <row r="18" spans="1:8" x14ac:dyDescent="0.3">
      <c r="A18" s="39"/>
      <c r="B18" s="89" t="s">
        <v>182</v>
      </c>
      <c r="C18" s="5" t="s">
        <v>5</v>
      </c>
      <c r="D18" s="6"/>
      <c r="E18" s="57" t="s">
        <v>51</v>
      </c>
      <c r="F18" s="37">
        <v>5</v>
      </c>
      <c r="G18" s="37">
        <v>0</v>
      </c>
      <c r="H18" s="42">
        <f t="shared" si="3"/>
        <v>0</v>
      </c>
    </row>
    <row r="19" spans="1:8" x14ac:dyDescent="0.3">
      <c r="A19" s="39"/>
      <c r="B19" s="89" t="s">
        <v>163</v>
      </c>
      <c r="C19" s="5" t="s">
        <v>5</v>
      </c>
      <c r="D19" s="6"/>
      <c r="E19" s="57" t="s">
        <v>51</v>
      </c>
      <c r="F19" s="37">
        <v>5</v>
      </c>
      <c r="G19" s="37">
        <v>0</v>
      </c>
      <c r="H19" s="42">
        <f t="shared" si="3"/>
        <v>0</v>
      </c>
    </row>
    <row r="20" spans="1:8" x14ac:dyDescent="0.3">
      <c r="A20" s="39"/>
      <c r="B20" s="89" t="s">
        <v>165</v>
      </c>
      <c r="C20" s="5" t="s">
        <v>5</v>
      </c>
      <c r="D20" s="6"/>
      <c r="E20" s="57" t="s">
        <v>51</v>
      </c>
      <c r="F20" s="37">
        <v>1</v>
      </c>
      <c r="G20" s="37">
        <v>0</v>
      </c>
      <c r="H20" s="42">
        <f t="shared" si="3"/>
        <v>0</v>
      </c>
    </row>
    <row r="21" spans="1:8" x14ac:dyDescent="0.3">
      <c r="A21" s="39">
        <v>3</v>
      </c>
      <c r="B21" s="41" t="s">
        <v>60</v>
      </c>
      <c r="C21" s="5" t="s">
        <v>64</v>
      </c>
      <c r="D21" s="6"/>
      <c r="E21" s="58"/>
      <c r="F21" s="44"/>
      <c r="G21" s="44"/>
      <c r="H21" s="44"/>
    </row>
    <row r="22" spans="1:8" ht="26.4" x14ac:dyDescent="0.3">
      <c r="A22" s="39">
        <v>3.1</v>
      </c>
      <c r="B22" s="40" t="s">
        <v>62</v>
      </c>
      <c r="C22" s="5" t="s">
        <v>5</v>
      </c>
      <c r="D22" s="6"/>
      <c r="E22" s="57" t="s">
        <v>51</v>
      </c>
      <c r="F22" s="37">
        <v>5</v>
      </c>
      <c r="G22" s="37">
        <v>0</v>
      </c>
      <c r="H22" s="42">
        <f t="shared" ref="H22" si="4">G22*F22</f>
        <v>0</v>
      </c>
    </row>
    <row r="23" spans="1:8" x14ac:dyDescent="0.3">
      <c r="A23" s="39">
        <v>3.2</v>
      </c>
      <c r="B23" s="40" t="s">
        <v>153</v>
      </c>
      <c r="C23" s="5" t="s">
        <v>5</v>
      </c>
      <c r="D23" s="6"/>
      <c r="E23" s="88"/>
      <c r="F23" s="109"/>
      <c r="G23" s="109"/>
      <c r="H23" s="109"/>
    </row>
    <row r="24" spans="1:8" x14ac:dyDescent="0.3">
      <c r="A24" s="39"/>
      <c r="B24" s="40" t="s">
        <v>180</v>
      </c>
      <c r="C24" s="5" t="s">
        <v>155</v>
      </c>
      <c r="D24" s="6"/>
      <c r="E24" s="57" t="s">
        <v>155</v>
      </c>
      <c r="F24" s="37">
        <v>10</v>
      </c>
      <c r="G24" s="37">
        <v>0</v>
      </c>
      <c r="H24" s="42">
        <f t="shared" ref="H24:H29" si="5">G24*F24</f>
        <v>0</v>
      </c>
    </row>
    <row r="25" spans="1:8" x14ac:dyDescent="0.3">
      <c r="A25" s="39"/>
      <c r="B25" s="40" t="s">
        <v>156</v>
      </c>
      <c r="C25" s="5" t="s">
        <v>155</v>
      </c>
      <c r="D25" s="6"/>
      <c r="E25" s="57" t="s">
        <v>155</v>
      </c>
      <c r="F25" s="37">
        <v>10</v>
      </c>
      <c r="G25" s="37">
        <v>0</v>
      </c>
      <c r="H25" s="42">
        <f t="shared" si="5"/>
        <v>0</v>
      </c>
    </row>
    <row r="26" spans="1:8" x14ac:dyDescent="0.3">
      <c r="A26" s="39"/>
      <c r="B26" s="40" t="s">
        <v>157</v>
      </c>
      <c r="C26" s="5" t="s">
        <v>155</v>
      </c>
      <c r="D26" s="6"/>
      <c r="E26" s="57" t="s">
        <v>155</v>
      </c>
      <c r="F26" s="37">
        <v>5</v>
      </c>
      <c r="G26" s="37">
        <v>0</v>
      </c>
      <c r="H26" s="42">
        <f t="shared" si="5"/>
        <v>0</v>
      </c>
    </row>
    <row r="27" spans="1:8" x14ac:dyDescent="0.3">
      <c r="A27" s="39"/>
      <c r="B27" s="40" t="s">
        <v>200</v>
      </c>
      <c r="C27" s="5" t="s">
        <v>155</v>
      </c>
      <c r="D27" s="6"/>
      <c r="E27" s="57" t="s">
        <v>155</v>
      </c>
      <c r="F27" s="37">
        <v>10</v>
      </c>
      <c r="G27" s="37">
        <v>0</v>
      </c>
      <c r="H27" s="42">
        <f t="shared" ref="H27" si="6">G27*F27</f>
        <v>0</v>
      </c>
    </row>
    <row r="28" spans="1:8" x14ac:dyDescent="0.3">
      <c r="A28" s="39"/>
      <c r="B28" s="40" t="s">
        <v>192</v>
      </c>
      <c r="C28" s="5" t="s">
        <v>5</v>
      </c>
      <c r="D28" s="6"/>
      <c r="E28" s="57" t="s">
        <v>51</v>
      </c>
      <c r="F28" s="37">
        <v>10</v>
      </c>
      <c r="G28" s="37">
        <v>0</v>
      </c>
      <c r="H28" s="42">
        <f t="shared" si="5"/>
        <v>0</v>
      </c>
    </row>
    <row r="29" spans="1:8" x14ac:dyDescent="0.3">
      <c r="A29" s="39"/>
      <c r="B29" s="40" t="s">
        <v>199</v>
      </c>
      <c r="C29" s="5" t="s">
        <v>155</v>
      </c>
      <c r="D29" s="6"/>
      <c r="E29" s="57" t="s">
        <v>155</v>
      </c>
      <c r="F29" s="37">
        <v>5</v>
      </c>
      <c r="G29" s="37">
        <v>0</v>
      </c>
      <c r="H29" s="42">
        <f t="shared" si="5"/>
        <v>0</v>
      </c>
    </row>
    <row r="30" spans="1:8" x14ac:dyDescent="0.3">
      <c r="A30" s="39">
        <v>3.3</v>
      </c>
      <c r="B30" s="40" t="s">
        <v>183</v>
      </c>
      <c r="C30" s="5" t="s">
        <v>5</v>
      </c>
      <c r="D30" s="6"/>
      <c r="E30" s="88"/>
      <c r="F30" s="109"/>
      <c r="G30" s="109"/>
      <c r="H30" s="109"/>
    </row>
    <row r="31" spans="1:8" x14ac:dyDescent="0.3">
      <c r="A31" s="39"/>
      <c r="B31" s="89" t="s">
        <v>160</v>
      </c>
      <c r="C31" s="5" t="s">
        <v>5</v>
      </c>
      <c r="D31" s="6"/>
      <c r="E31" s="57" t="s">
        <v>51</v>
      </c>
      <c r="F31" s="37">
        <v>5</v>
      </c>
      <c r="G31" s="37">
        <v>0</v>
      </c>
      <c r="H31" s="42">
        <f t="shared" ref="H31:H36" si="7">G31*F31</f>
        <v>0</v>
      </c>
    </row>
    <row r="32" spans="1:8" ht="16.5" customHeight="1" x14ac:dyDescent="0.3">
      <c r="A32" s="39"/>
      <c r="B32" s="89" t="s">
        <v>162</v>
      </c>
      <c r="C32" s="5" t="s">
        <v>5</v>
      </c>
      <c r="D32" s="6"/>
      <c r="E32" s="57" t="s">
        <v>51</v>
      </c>
      <c r="F32" s="37">
        <v>10</v>
      </c>
      <c r="G32" s="37">
        <v>0</v>
      </c>
      <c r="H32" s="42">
        <f t="shared" si="7"/>
        <v>0</v>
      </c>
    </row>
    <row r="33" spans="1:8" x14ac:dyDescent="0.3">
      <c r="A33" s="39"/>
      <c r="B33" s="89" t="s">
        <v>182</v>
      </c>
      <c r="C33" s="5" t="s">
        <v>5</v>
      </c>
      <c r="D33" s="6"/>
      <c r="E33" s="57" t="s">
        <v>51</v>
      </c>
      <c r="F33" s="37">
        <v>5</v>
      </c>
      <c r="G33" s="37">
        <v>0</v>
      </c>
      <c r="H33" s="42">
        <f t="shared" si="7"/>
        <v>0</v>
      </c>
    </row>
    <row r="34" spans="1:8" x14ac:dyDescent="0.3">
      <c r="A34" s="39"/>
      <c r="B34" s="89" t="s">
        <v>163</v>
      </c>
      <c r="C34" s="5" t="s">
        <v>5</v>
      </c>
      <c r="D34" s="6"/>
      <c r="E34" s="57" t="s">
        <v>51</v>
      </c>
      <c r="F34" s="37">
        <v>5</v>
      </c>
      <c r="G34" s="37">
        <v>0</v>
      </c>
      <c r="H34" s="42">
        <f t="shared" si="7"/>
        <v>0</v>
      </c>
    </row>
    <row r="35" spans="1:8" x14ac:dyDescent="0.3">
      <c r="A35" s="39"/>
      <c r="B35" s="89" t="s">
        <v>164</v>
      </c>
      <c r="C35" s="5" t="s">
        <v>5</v>
      </c>
      <c r="D35" s="6"/>
      <c r="E35" s="57" t="s">
        <v>51</v>
      </c>
      <c r="F35" s="37">
        <v>5</v>
      </c>
      <c r="G35" s="37">
        <v>0</v>
      </c>
      <c r="H35" s="42">
        <f t="shared" si="7"/>
        <v>0</v>
      </c>
    </row>
    <row r="36" spans="1:8" x14ac:dyDescent="0.3">
      <c r="A36" s="39"/>
      <c r="B36" s="89" t="s">
        <v>184</v>
      </c>
      <c r="C36" s="5" t="s">
        <v>5</v>
      </c>
      <c r="D36" s="6"/>
      <c r="E36" s="57" t="s">
        <v>51</v>
      </c>
      <c r="F36" s="37">
        <v>1</v>
      </c>
      <c r="G36" s="37">
        <v>0</v>
      </c>
      <c r="H36" s="42">
        <f t="shared" si="7"/>
        <v>0</v>
      </c>
    </row>
    <row r="37" spans="1:8" x14ac:dyDescent="0.3">
      <c r="A37" s="39">
        <v>4</v>
      </c>
      <c r="B37" s="41" t="s">
        <v>61</v>
      </c>
      <c r="C37" s="5" t="s">
        <v>64</v>
      </c>
      <c r="D37" s="6"/>
      <c r="E37" s="59"/>
      <c r="F37" s="38"/>
      <c r="G37" s="38"/>
      <c r="H37" s="38"/>
    </row>
    <row r="38" spans="1:8" ht="26.4" x14ac:dyDescent="0.3">
      <c r="A38" s="61">
        <v>4.0999999999999996</v>
      </c>
      <c r="B38" s="40" t="s">
        <v>63</v>
      </c>
      <c r="C38" s="5" t="s">
        <v>5</v>
      </c>
      <c r="D38" s="6"/>
      <c r="E38" s="57" t="s">
        <v>51</v>
      </c>
      <c r="F38" s="37">
        <v>5</v>
      </c>
      <c r="G38" s="37">
        <v>0</v>
      </c>
      <c r="H38" s="42">
        <f t="shared" ref="H38" si="8">G38*F38</f>
        <v>0</v>
      </c>
    </row>
    <row r="39" spans="1:8" x14ac:dyDescent="0.3">
      <c r="A39" s="39">
        <v>4.2</v>
      </c>
      <c r="B39" s="40" t="s">
        <v>153</v>
      </c>
      <c r="C39" s="5" t="s">
        <v>5</v>
      </c>
      <c r="D39" s="6"/>
      <c r="E39" s="88"/>
      <c r="F39" s="109"/>
      <c r="G39" s="109"/>
      <c r="H39" s="109"/>
    </row>
    <row r="40" spans="1:8" x14ac:dyDescent="0.3">
      <c r="A40" s="39"/>
      <c r="B40" s="40" t="s">
        <v>201</v>
      </c>
      <c r="C40" s="5" t="s">
        <v>155</v>
      </c>
      <c r="D40" s="6"/>
      <c r="E40" s="57" t="s">
        <v>155</v>
      </c>
      <c r="F40" s="37">
        <v>10</v>
      </c>
      <c r="G40" s="37">
        <v>0</v>
      </c>
      <c r="H40" s="42">
        <f t="shared" ref="H40:H45" si="9">G40*F40</f>
        <v>0</v>
      </c>
    </row>
    <row r="41" spans="1:8" x14ac:dyDescent="0.3">
      <c r="A41" s="39"/>
      <c r="B41" s="40" t="s">
        <v>156</v>
      </c>
      <c r="C41" s="5" t="s">
        <v>155</v>
      </c>
      <c r="D41" s="6"/>
      <c r="E41" s="57" t="s">
        <v>155</v>
      </c>
      <c r="F41" s="37">
        <v>10</v>
      </c>
      <c r="G41" s="37">
        <v>0</v>
      </c>
      <c r="H41" s="42">
        <f t="shared" si="9"/>
        <v>0</v>
      </c>
    </row>
    <row r="42" spans="1:8" x14ac:dyDescent="0.3">
      <c r="A42" s="39"/>
      <c r="B42" s="40" t="s">
        <v>157</v>
      </c>
      <c r="C42" s="5" t="s">
        <v>155</v>
      </c>
      <c r="D42" s="6"/>
      <c r="E42" s="57" t="s">
        <v>155</v>
      </c>
      <c r="F42" s="37">
        <v>5</v>
      </c>
      <c r="G42" s="37">
        <v>0</v>
      </c>
      <c r="H42" s="42">
        <f t="shared" si="9"/>
        <v>0</v>
      </c>
    </row>
    <row r="43" spans="1:8" x14ac:dyDescent="0.3">
      <c r="A43" s="39"/>
      <c r="B43" s="40" t="s">
        <v>200</v>
      </c>
      <c r="C43" s="5" t="s">
        <v>155</v>
      </c>
      <c r="D43" s="6"/>
      <c r="E43" s="57" t="s">
        <v>155</v>
      </c>
      <c r="F43" s="37">
        <v>10</v>
      </c>
      <c r="G43" s="37">
        <v>0</v>
      </c>
      <c r="H43" s="42">
        <f t="shared" si="9"/>
        <v>0</v>
      </c>
    </row>
    <row r="44" spans="1:8" x14ac:dyDescent="0.3">
      <c r="A44" s="39"/>
      <c r="B44" s="40" t="s">
        <v>192</v>
      </c>
      <c r="C44" s="5" t="s">
        <v>5</v>
      </c>
      <c r="D44" s="6"/>
      <c r="E44" s="57" t="s">
        <v>51</v>
      </c>
      <c r="F44" s="37">
        <v>10</v>
      </c>
      <c r="G44" s="37">
        <v>0</v>
      </c>
      <c r="H44" s="42">
        <f t="shared" si="9"/>
        <v>0</v>
      </c>
    </row>
    <row r="45" spans="1:8" x14ac:dyDescent="0.3">
      <c r="A45" s="39"/>
      <c r="B45" s="40" t="s">
        <v>199</v>
      </c>
      <c r="C45" s="5" t="s">
        <v>155</v>
      </c>
      <c r="D45" s="6"/>
      <c r="E45" s="57" t="s">
        <v>155</v>
      </c>
      <c r="F45" s="37">
        <v>5</v>
      </c>
      <c r="G45" s="37">
        <v>0</v>
      </c>
      <c r="H45" s="42">
        <f t="shared" si="9"/>
        <v>0</v>
      </c>
    </row>
    <row r="46" spans="1:8" x14ac:dyDescent="0.3">
      <c r="A46" s="39">
        <v>4.3</v>
      </c>
      <c r="B46" s="40" t="s">
        <v>185</v>
      </c>
      <c r="C46" s="5" t="s">
        <v>5</v>
      </c>
      <c r="D46" s="6"/>
      <c r="E46" s="88"/>
      <c r="F46" s="109"/>
      <c r="G46" s="109"/>
      <c r="H46" s="109"/>
    </row>
    <row r="47" spans="1:8" x14ac:dyDescent="0.3">
      <c r="A47" s="39"/>
      <c r="B47" s="89" t="s">
        <v>160</v>
      </c>
      <c r="C47" s="5" t="s">
        <v>5</v>
      </c>
      <c r="D47" s="6"/>
      <c r="E47" s="57" t="s">
        <v>51</v>
      </c>
      <c r="F47" s="37">
        <v>5</v>
      </c>
      <c r="G47" s="37">
        <v>0</v>
      </c>
      <c r="H47" s="42">
        <f t="shared" ref="H47:H52" si="10">G47*F47</f>
        <v>0</v>
      </c>
    </row>
    <row r="48" spans="1:8" ht="16.5" customHeight="1" x14ac:dyDescent="0.3">
      <c r="A48" s="39"/>
      <c r="B48" s="89" t="s">
        <v>162</v>
      </c>
      <c r="C48" s="5" t="s">
        <v>5</v>
      </c>
      <c r="D48" s="6"/>
      <c r="E48" s="57" t="s">
        <v>51</v>
      </c>
      <c r="F48" s="37">
        <v>10</v>
      </c>
      <c r="G48" s="37">
        <v>0</v>
      </c>
      <c r="H48" s="42">
        <f t="shared" si="10"/>
        <v>0</v>
      </c>
    </row>
    <row r="49" spans="1:8" x14ac:dyDescent="0.3">
      <c r="A49" s="39"/>
      <c r="B49" s="89" t="s">
        <v>182</v>
      </c>
      <c r="C49" s="5" t="s">
        <v>5</v>
      </c>
      <c r="D49" s="6"/>
      <c r="E49" s="57" t="s">
        <v>51</v>
      </c>
      <c r="F49" s="37">
        <v>5</v>
      </c>
      <c r="G49" s="37">
        <v>0</v>
      </c>
      <c r="H49" s="42">
        <f t="shared" si="10"/>
        <v>0</v>
      </c>
    </row>
    <row r="50" spans="1:8" x14ac:dyDescent="0.3">
      <c r="A50" s="39"/>
      <c r="B50" s="89" t="s">
        <v>163</v>
      </c>
      <c r="C50" s="5" t="s">
        <v>5</v>
      </c>
      <c r="D50" s="6"/>
      <c r="E50" s="57" t="s">
        <v>51</v>
      </c>
      <c r="F50" s="37">
        <v>5</v>
      </c>
      <c r="G50" s="37">
        <v>0</v>
      </c>
      <c r="H50" s="42">
        <f t="shared" si="10"/>
        <v>0</v>
      </c>
    </row>
    <row r="51" spans="1:8" x14ac:dyDescent="0.3">
      <c r="A51" s="39"/>
      <c r="B51" s="89" t="s">
        <v>164</v>
      </c>
      <c r="C51" s="5" t="s">
        <v>5</v>
      </c>
      <c r="D51" s="6"/>
      <c r="E51" s="57" t="s">
        <v>51</v>
      </c>
      <c r="F51" s="37">
        <v>5</v>
      </c>
      <c r="G51" s="37">
        <v>0</v>
      </c>
      <c r="H51" s="42">
        <f t="shared" si="10"/>
        <v>0</v>
      </c>
    </row>
    <row r="52" spans="1:8" x14ac:dyDescent="0.3">
      <c r="A52" s="39"/>
      <c r="B52" s="89" t="s">
        <v>184</v>
      </c>
      <c r="C52" s="5" t="s">
        <v>5</v>
      </c>
      <c r="D52" s="6"/>
      <c r="E52" s="57" t="s">
        <v>51</v>
      </c>
      <c r="F52" s="37">
        <v>1</v>
      </c>
      <c r="G52" s="37">
        <v>0</v>
      </c>
      <c r="H52" s="42">
        <f t="shared" si="10"/>
        <v>0</v>
      </c>
    </row>
    <row r="53" spans="1:8" ht="15.75" customHeight="1" x14ac:dyDescent="0.3">
      <c r="A53" s="35"/>
      <c r="B53" s="36"/>
      <c r="C53" s="36"/>
      <c r="D53" s="36"/>
      <c r="E53" s="55"/>
      <c r="F53" s="43">
        <f>SUM(F3:F52)</f>
        <v>254</v>
      </c>
      <c r="G53" s="43" t="s">
        <v>2</v>
      </c>
      <c r="H53" s="110">
        <f>(SUM(H3:H52))*100/(3*254)</f>
        <v>0</v>
      </c>
    </row>
  </sheetData>
  <sheetProtection algorithmName="SHA-512" hashValue="tQWrIDt9y7wYLwW42YVDLkY/3jMrWqUkOcnpJmHogphAea7x5iFuo1t0ir9vaHO7NMqkbF8+hOI2KbpBtA162Q==" saltValue="nHWyi6FFza4BRFFeP2A+Uw==" spinCount="100000" sheet="1" objects="1" scenarios="1"/>
  <mergeCells count="1">
    <mergeCell ref="A1:E1"/>
  </mergeCells>
  <pageMargins left="0.7" right="0.7" top="0.75" bottom="0.75" header="0.3" footer="0.3"/>
  <pageSetup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7"/>
  <sheetViews>
    <sheetView topLeftCell="A16" workbookViewId="0">
      <selection activeCell="C5" sqref="C5"/>
    </sheetView>
  </sheetViews>
  <sheetFormatPr defaultRowHeight="14.4" x14ac:dyDescent="0.3"/>
  <cols>
    <col min="1" max="1" width="4.6640625" customWidth="1"/>
    <col min="2" max="2" width="42.6640625" customWidth="1"/>
    <col min="3" max="3" width="80.6640625" customWidth="1"/>
    <col min="4" max="4" width="40.6640625" customWidth="1"/>
    <col min="5" max="5" width="9.44140625" hidden="1" customWidth="1"/>
    <col min="6" max="6" width="76" hidden="1" customWidth="1"/>
  </cols>
  <sheetData>
    <row r="1" spans="1:6" ht="16.2" thickBot="1" x14ac:dyDescent="0.35">
      <c r="A1" s="126" t="s">
        <v>21</v>
      </c>
      <c r="B1" s="127"/>
      <c r="C1" s="127"/>
      <c r="D1" s="127"/>
      <c r="E1" s="90"/>
    </row>
    <row r="2" spans="1:6" ht="15" thickBot="1" x14ac:dyDescent="0.35">
      <c r="A2" s="48"/>
      <c r="B2" s="95" t="s">
        <v>23</v>
      </c>
      <c r="C2" s="102" t="s">
        <v>6</v>
      </c>
      <c r="D2" s="102" t="s">
        <v>22</v>
      </c>
      <c r="E2" s="103" t="s">
        <v>226</v>
      </c>
    </row>
    <row r="3" spans="1:6" ht="15" thickBot="1" x14ac:dyDescent="0.35">
      <c r="A3" s="7"/>
      <c r="B3" s="91"/>
      <c r="C3" s="101"/>
      <c r="D3" s="101"/>
      <c r="E3" s="101"/>
      <c r="F3" s="56"/>
    </row>
    <row r="4" spans="1:6" ht="26.4" x14ac:dyDescent="0.3">
      <c r="A4" s="123">
        <v>1</v>
      </c>
      <c r="B4" s="96" t="s">
        <v>32</v>
      </c>
      <c r="C4" s="38"/>
      <c r="D4" s="38"/>
      <c r="E4" s="119"/>
      <c r="F4" s="116" t="s">
        <v>225</v>
      </c>
    </row>
    <row r="5" spans="1:6" ht="26.4" x14ac:dyDescent="0.3">
      <c r="A5" s="124"/>
      <c r="B5" s="92" t="s">
        <v>125</v>
      </c>
      <c r="C5" s="60"/>
      <c r="D5" s="60"/>
      <c r="E5" s="119"/>
      <c r="F5" s="117"/>
    </row>
    <row r="6" spans="1:6" ht="39.6" x14ac:dyDescent="0.3">
      <c r="A6" s="124"/>
      <c r="B6" s="97" t="s">
        <v>126</v>
      </c>
      <c r="C6" s="60"/>
      <c r="D6" s="60"/>
      <c r="E6" s="119"/>
      <c r="F6" s="117"/>
    </row>
    <row r="7" spans="1:6" ht="33" customHeight="1" thickBot="1" x14ac:dyDescent="0.35">
      <c r="A7" s="125"/>
      <c r="B7" s="97" t="s">
        <v>33</v>
      </c>
      <c r="C7" s="60"/>
      <c r="D7" s="60"/>
      <c r="E7" s="119"/>
      <c r="F7" s="118"/>
    </row>
    <row r="8" spans="1:6" ht="15" thickBot="1" x14ac:dyDescent="0.35">
      <c r="A8" s="123">
        <v>2</v>
      </c>
      <c r="B8" s="93" t="s">
        <v>34</v>
      </c>
      <c r="C8" s="59"/>
      <c r="D8" s="104"/>
      <c r="E8" s="105"/>
      <c r="F8" s="106"/>
    </row>
    <row r="9" spans="1:6" ht="47.25" customHeight="1" thickBot="1" x14ac:dyDescent="0.35">
      <c r="A9" s="124"/>
      <c r="B9" s="97" t="s">
        <v>35</v>
      </c>
      <c r="C9" s="60"/>
      <c r="D9" s="60"/>
      <c r="E9" s="100"/>
      <c r="F9" s="98" t="s">
        <v>227</v>
      </c>
    </row>
    <row r="10" spans="1:6" ht="15" thickBot="1" x14ac:dyDescent="0.35">
      <c r="A10" s="128">
        <v>3</v>
      </c>
      <c r="B10" s="96" t="s">
        <v>36</v>
      </c>
      <c r="C10" s="59"/>
      <c r="D10" s="104"/>
      <c r="E10" s="105"/>
      <c r="F10" s="107"/>
    </row>
    <row r="11" spans="1:6" ht="39.6" x14ac:dyDescent="0.3">
      <c r="A11" s="129"/>
      <c r="B11" s="97" t="s">
        <v>37</v>
      </c>
      <c r="C11" s="60"/>
      <c r="D11" s="60"/>
      <c r="E11" s="120"/>
      <c r="F11" s="116" t="s">
        <v>224</v>
      </c>
    </row>
    <row r="12" spans="1:6" ht="26.4" x14ac:dyDescent="0.3">
      <c r="A12" s="129"/>
      <c r="B12" s="97" t="s">
        <v>38</v>
      </c>
      <c r="C12" s="60"/>
      <c r="D12" s="60"/>
      <c r="E12" s="121"/>
      <c r="F12" s="117"/>
    </row>
    <row r="13" spans="1:6" ht="26.4" x14ac:dyDescent="0.3">
      <c r="A13" s="129"/>
      <c r="B13" s="92" t="s">
        <v>127</v>
      </c>
      <c r="C13" s="60"/>
      <c r="D13" s="60"/>
      <c r="E13" s="121"/>
      <c r="F13" s="117"/>
    </row>
    <row r="14" spans="1:6" ht="39.6" x14ac:dyDescent="0.3">
      <c r="A14" s="129"/>
      <c r="B14" s="97" t="s">
        <v>128</v>
      </c>
      <c r="C14" s="60"/>
      <c r="D14" s="60"/>
      <c r="E14" s="121"/>
      <c r="F14" s="117"/>
    </row>
    <row r="15" spans="1:6" ht="26.25" customHeight="1" x14ac:dyDescent="0.3">
      <c r="A15" s="129"/>
      <c r="B15" s="92" t="s">
        <v>129</v>
      </c>
      <c r="C15" s="60"/>
      <c r="D15" s="60"/>
      <c r="E15" s="121"/>
      <c r="F15" s="117"/>
    </row>
    <row r="16" spans="1:6" ht="66.599999999999994" thickBot="1" x14ac:dyDescent="0.35">
      <c r="A16" s="130"/>
      <c r="B16" s="97" t="s">
        <v>134</v>
      </c>
      <c r="C16" s="60"/>
      <c r="D16" s="60"/>
      <c r="E16" s="122"/>
      <c r="F16" s="118"/>
    </row>
    <row r="17" spans="1:6" ht="15" thickBot="1" x14ac:dyDescent="0.35">
      <c r="A17" s="123">
        <v>4</v>
      </c>
      <c r="B17" s="93" t="s">
        <v>39</v>
      </c>
      <c r="C17" s="59"/>
      <c r="D17" s="104"/>
      <c r="E17" s="105"/>
      <c r="F17" s="107"/>
    </row>
    <row r="18" spans="1:6" ht="27.75" customHeight="1" x14ac:dyDescent="0.3">
      <c r="A18" s="124"/>
      <c r="B18" s="97" t="s">
        <v>130</v>
      </c>
      <c r="C18" s="60"/>
      <c r="D18" s="60"/>
      <c r="E18" s="120"/>
      <c r="F18" s="116" t="s">
        <v>220</v>
      </c>
    </row>
    <row r="19" spans="1:6" ht="52.8" x14ac:dyDescent="0.3">
      <c r="A19" s="124"/>
      <c r="B19" s="97" t="s">
        <v>131</v>
      </c>
      <c r="C19" s="60"/>
      <c r="D19" s="60"/>
      <c r="E19" s="121"/>
      <c r="F19" s="117"/>
    </row>
    <row r="20" spans="1:6" ht="40.5" customHeight="1" x14ac:dyDescent="0.3">
      <c r="A20" s="124"/>
      <c r="B20" s="92" t="s">
        <v>132</v>
      </c>
      <c r="C20" s="60"/>
      <c r="D20" s="60"/>
      <c r="E20" s="121"/>
      <c r="F20" s="117"/>
    </row>
    <row r="21" spans="1:6" ht="40.200000000000003" thickBot="1" x14ac:dyDescent="0.35">
      <c r="A21" s="125"/>
      <c r="B21" s="97" t="s">
        <v>40</v>
      </c>
      <c r="C21" s="60"/>
      <c r="D21" s="60"/>
      <c r="E21" s="122"/>
      <c r="F21" s="118"/>
    </row>
    <row r="22" spans="1:6" ht="27" thickBot="1" x14ac:dyDescent="0.35">
      <c r="A22" s="123">
        <v>5</v>
      </c>
      <c r="B22" s="96" t="s">
        <v>135</v>
      </c>
      <c r="C22" s="59"/>
      <c r="D22" s="104"/>
      <c r="E22" s="105"/>
      <c r="F22" s="107"/>
    </row>
    <row r="23" spans="1:6" ht="26.4" x14ac:dyDescent="0.3">
      <c r="A23" s="124"/>
      <c r="B23" s="97" t="s">
        <v>136</v>
      </c>
      <c r="C23" s="60"/>
      <c r="D23" s="60"/>
      <c r="E23" s="120"/>
      <c r="F23" s="116" t="s">
        <v>221</v>
      </c>
    </row>
    <row r="24" spans="1:6" ht="29.25" customHeight="1" x14ac:dyDescent="0.3">
      <c r="A24" s="124"/>
      <c r="B24" s="97" t="s">
        <v>138</v>
      </c>
      <c r="C24" s="60"/>
      <c r="D24" s="60"/>
      <c r="E24" s="121"/>
      <c r="F24" s="117"/>
    </row>
    <row r="25" spans="1:6" ht="66" customHeight="1" thickBot="1" x14ac:dyDescent="0.35">
      <c r="A25" s="125"/>
      <c r="B25" s="97" t="s">
        <v>137</v>
      </c>
      <c r="C25" s="60"/>
      <c r="D25" s="60"/>
      <c r="E25" s="122"/>
      <c r="F25" s="118"/>
    </row>
    <row r="26" spans="1:6" ht="15" thickBot="1" x14ac:dyDescent="0.35">
      <c r="A26" s="123">
        <v>6</v>
      </c>
      <c r="B26" s="96" t="s">
        <v>141</v>
      </c>
      <c r="C26" s="59"/>
      <c r="D26" s="104"/>
      <c r="E26" s="105"/>
      <c r="F26" s="107"/>
    </row>
    <row r="27" spans="1:6" ht="26.4" x14ac:dyDescent="0.3">
      <c r="A27" s="124"/>
      <c r="B27" s="92" t="s">
        <v>44</v>
      </c>
      <c r="C27" s="60"/>
      <c r="D27" s="60"/>
      <c r="E27" s="120"/>
      <c r="F27" s="116" t="s">
        <v>223</v>
      </c>
    </row>
    <row r="28" spans="1:6" x14ac:dyDescent="0.3">
      <c r="A28" s="124"/>
      <c r="B28" s="92" t="s">
        <v>45</v>
      </c>
      <c r="C28" s="60"/>
      <c r="D28" s="60"/>
      <c r="E28" s="121"/>
      <c r="F28" s="117"/>
    </row>
    <row r="29" spans="1:6" x14ac:dyDescent="0.3">
      <c r="A29" s="124"/>
      <c r="B29" s="92" t="s">
        <v>46</v>
      </c>
      <c r="C29" s="60"/>
      <c r="D29" s="60"/>
      <c r="E29" s="121"/>
      <c r="F29" s="117"/>
    </row>
    <row r="30" spans="1:6" x14ac:dyDescent="0.3">
      <c r="A30" s="124"/>
      <c r="B30" s="94" t="s">
        <v>47</v>
      </c>
      <c r="C30" s="60"/>
      <c r="D30" s="60"/>
      <c r="E30" s="121"/>
      <c r="F30" s="117"/>
    </row>
    <row r="31" spans="1:6" x14ac:dyDescent="0.3">
      <c r="A31" s="124"/>
      <c r="B31" s="94" t="s">
        <v>139</v>
      </c>
      <c r="C31" s="60"/>
      <c r="D31" s="60"/>
      <c r="E31" s="121"/>
      <c r="F31" s="117"/>
    </row>
    <row r="32" spans="1:6" ht="15" thickBot="1" x14ac:dyDescent="0.35">
      <c r="A32" s="124"/>
      <c r="B32" s="94" t="s">
        <v>140</v>
      </c>
      <c r="C32" s="60"/>
      <c r="D32" s="60"/>
      <c r="E32" s="122"/>
      <c r="F32" s="118"/>
    </row>
    <row r="33" spans="1:6" ht="15" thickBot="1" x14ac:dyDescent="0.35">
      <c r="A33" s="123">
        <v>7</v>
      </c>
      <c r="B33" s="96" t="s">
        <v>41</v>
      </c>
      <c r="C33" s="59"/>
      <c r="D33" s="104"/>
      <c r="E33" s="105"/>
      <c r="F33" s="107"/>
    </row>
    <row r="34" spans="1:6" ht="52.8" x14ac:dyDescent="0.3">
      <c r="A34" s="124"/>
      <c r="B34" s="97" t="s">
        <v>133</v>
      </c>
      <c r="C34" s="60"/>
      <c r="D34" s="60"/>
      <c r="E34" s="120"/>
      <c r="F34" s="116" t="s">
        <v>222</v>
      </c>
    </row>
    <row r="35" spans="1:6" ht="39.75" customHeight="1" thickBot="1" x14ac:dyDescent="0.35">
      <c r="A35" s="125"/>
      <c r="B35" s="97" t="s">
        <v>42</v>
      </c>
      <c r="C35" s="60"/>
      <c r="D35" s="60"/>
      <c r="E35" s="121"/>
      <c r="F35" s="118"/>
    </row>
    <row r="36" spans="1:6" ht="21" customHeight="1" thickBot="1" x14ac:dyDescent="0.35">
      <c r="E36" s="108">
        <f>(E4+E9+E11+E18)*0.6+(E23+E27+E34)*0.4</f>
        <v>0</v>
      </c>
    </row>
    <row r="37" spans="1:6" ht="15" thickTop="1" x14ac:dyDescent="0.3"/>
  </sheetData>
  <sheetProtection algorithmName="SHA-512" hashValue="bRY+vut1CLIcoGKJW6UwQ7cwLuguktdx9Dnv1TUNa1KSfZcXDh8Xg4MX3zrppHFs40FDPNYrRJLDPrk/gWIehA==" saltValue="cTNUsWVDN4deqR8NGhWCQg==" spinCount="100000" sheet="1" objects="1" scenarios="1"/>
  <mergeCells count="20">
    <mergeCell ref="A33:A35"/>
    <mergeCell ref="A1:D1"/>
    <mergeCell ref="A4:A7"/>
    <mergeCell ref="A8:A9"/>
    <mergeCell ref="A10:A16"/>
    <mergeCell ref="A17:A21"/>
    <mergeCell ref="A22:A25"/>
    <mergeCell ref="A26:A32"/>
    <mergeCell ref="F18:F21"/>
    <mergeCell ref="F23:F25"/>
    <mergeCell ref="F27:F32"/>
    <mergeCell ref="F34:F35"/>
    <mergeCell ref="E4:E7"/>
    <mergeCell ref="F4:F7"/>
    <mergeCell ref="F11:F16"/>
    <mergeCell ref="E11:E16"/>
    <mergeCell ref="E18:E21"/>
    <mergeCell ref="E23:E25"/>
    <mergeCell ref="E27:E32"/>
    <mergeCell ref="E34:E3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77"/>
  <sheetViews>
    <sheetView view="pageBreakPreview" zoomScaleNormal="100" zoomScaleSheetLayoutView="100" workbookViewId="0">
      <pane ySplit="2" topLeftCell="A93" activePane="bottomLeft" state="frozenSplit"/>
      <selection activeCell="C1" sqref="C1"/>
      <selection pane="bottomLeft" activeCell="D4" sqref="D4"/>
    </sheetView>
  </sheetViews>
  <sheetFormatPr defaultRowHeight="14.4" x14ac:dyDescent="0.3"/>
  <cols>
    <col min="1" max="1" width="7.6640625" style="43" customWidth="1"/>
    <col min="2" max="2" width="65.6640625" style="34" customWidth="1"/>
    <col min="3" max="3" width="16.6640625" customWidth="1"/>
    <col min="4" max="4" width="12.6640625" customWidth="1"/>
    <col min="5" max="5" width="62.6640625" style="56" customWidth="1"/>
    <col min="6" max="6" width="12" style="43" hidden="1" customWidth="1"/>
    <col min="7" max="7" width="11.6640625" style="43" hidden="1" customWidth="1"/>
    <col min="8" max="8" width="11.5546875" style="43" hidden="1" customWidth="1"/>
  </cols>
  <sheetData>
    <row r="1" spans="1:8" s="2" customFormat="1" ht="37.5" customHeight="1" thickBot="1" x14ac:dyDescent="0.35">
      <c r="A1" s="115" t="s">
        <v>67</v>
      </c>
      <c r="B1" s="115"/>
      <c r="C1" s="115"/>
      <c r="D1" s="115"/>
      <c r="E1" s="115"/>
      <c r="F1" s="1"/>
      <c r="G1" s="1"/>
      <c r="H1" s="1"/>
    </row>
    <row r="2" spans="1:8" s="3" customFormat="1" ht="66.599999999999994" thickBot="1" x14ac:dyDescent="0.35">
      <c r="A2" s="45" t="s">
        <v>0</v>
      </c>
      <c r="B2" s="45" t="s">
        <v>3</v>
      </c>
      <c r="C2" s="45" t="s">
        <v>4</v>
      </c>
      <c r="D2" s="45" t="s">
        <v>228</v>
      </c>
      <c r="E2" s="54" t="s">
        <v>50</v>
      </c>
      <c r="F2" s="46" t="s">
        <v>1</v>
      </c>
      <c r="G2" s="46" t="s">
        <v>54</v>
      </c>
      <c r="H2" s="47" t="s">
        <v>2</v>
      </c>
    </row>
    <row r="3" spans="1:8" x14ac:dyDescent="0.3">
      <c r="A3" s="39">
        <v>1</v>
      </c>
      <c r="B3" s="41" t="s">
        <v>56</v>
      </c>
      <c r="C3" s="5"/>
      <c r="D3" s="44"/>
      <c r="E3" s="44"/>
      <c r="F3" s="44"/>
      <c r="G3" s="44"/>
      <c r="H3" s="44"/>
    </row>
    <row r="4" spans="1:8" ht="39.6" x14ac:dyDescent="0.3">
      <c r="A4" s="39">
        <v>1.1000000000000001</v>
      </c>
      <c r="B4" s="40" t="s">
        <v>66</v>
      </c>
      <c r="C4" s="5" t="s">
        <v>5</v>
      </c>
      <c r="D4" s="6"/>
      <c r="E4" s="57" t="s">
        <v>51</v>
      </c>
      <c r="F4" s="37">
        <v>1</v>
      </c>
      <c r="G4" s="37">
        <f>IF(OR(D4="Yes",D4="Y",D4="YES",D4="y"),3,IF(OR(D4="Partial",D4="P",D4="PARTIAL",D4="p"),1,0))</f>
        <v>0</v>
      </c>
      <c r="H4" s="42">
        <f t="shared" ref="H4" si="0">G4*F4</f>
        <v>0</v>
      </c>
    </row>
    <row r="5" spans="1:8" x14ac:dyDescent="0.3">
      <c r="A5" s="39">
        <v>1.2</v>
      </c>
      <c r="B5" s="40" t="s">
        <v>152</v>
      </c>
      <c r="C5" s="87"/>
      <c r="D5" s="84"/>
      <c r="E5" s="85"/>
      <c r="F5" s="86"/>
      <c r="G5" s="86"/>
      <c r="H5" s="86"/>
    </row>
    <row r="6" spans="1:8" ht="26.4" x14ac:dyDescent="0.3">
      <c r="A6" s="39" t="s">
        <v>151</v>
      </c>
      <c r="B6" s="40" t="s">
        <v>58</v>
      </c>
      <c r="C6" s="5" t="s">
        <v>5</v>
      </c>
      <c r="D6" s="6"/>
      <c r="E6" s="57" t="s">
        <v>51</v>
      </c>
      <c r="F6" s="37">
        <v>10</v>
      </c>
      <c r="G6" s="37">
        <f t="shared" ref="G6" si="1">IF(OR(D6="Yes",D6="Y",D6="YES",D6="y"),3,IF(OR(D6="Partial",D6="P",D6="PARTIAL",D6="p"),1,0))</f>
        <v>0</v>
      </c>
      <c r="H6" s="42">
        <f t="shared" ref="H6" si="2">G6*F6</f>
        <v>0</v>
      </c>
    </row>
    <row r="7" spans="1:8" x14ac:dyDescent="0.3">
      <c r="A7" s="39">
        <v>2</v>
      </c>
      <c r="B7" s="41" t="s">
        <v>69</v>
      </c>
      <c r="C7" s="5" t="s">
        <v>64</v>
      </c>
      <c r="D7" s="6"/>
      <c r="E7" s="58"/>
      <c r="F7" s="44"/>
      <c r="G7" s="44">
        <f t="shared" ref="G7:G161" si="3">IF(OR(D7="Yes",D7="Y",D7="YES",D7="y"),3,IF(OR(D7="Partial",D7="P",D7="PARTIAL",D7="p"),1,0))</f>
        <v>0</v>
      </c>
      <c r="H7" s="44"/>
    </row>
    <row r="8" spans="1:8" ht="26.4" x14ac:dyDescent="0.3">
      <c r="A8" s="39">
        <v>2.1</v>
      </c>
      <c r="B8" s="40" t="s">
        <v>68</v>
      </c>
      <c r="C8" s="5" t="s">
        <v>5</v>
      </c>
      <c r="D8" s="6"/>
      <c r="E8" s="57" t="s">
        <v>51</v>
      </c>
      <c r="F8" s="37">
        <v>5</v>
      </c>
      <c r="G8" s="37">
        <f t="shared" si="3"/>
        <v>0</v>
      </c>
      <c r="H8" s="42">
        <f t="shared" ref="H8" si="4">G8*F8</f>
        <v>0</v>
      </c>
    </row>
    <row r="9" spans="1:8" x14ac:dyDescent="0.3">
      <c r="A9" s="39">
        <v>2.2000000000000002</v>
      </c>
      <c r="B9" s="40" t="s">
        <v>153</v>
      </c>
      <c r="C9" s="5" t="s">
        <v>5</v>
      </c>
      <c r="D9" s="6"/>
      <c r="E9" s="88"/>
      <c r="F9" s="37"/>
      <c r="G9" s="37"/>
      <c r="H9" s="42"/>
    </row>
    <row r="10" spans="1:8" x14ac:dyDescent="0.3">
      <c r="A10" s="39"/>
      <c r="B10" s="40" t="s">
        <v>154</v>
      </c>
      <c r="C10" s="5" t="s">
        <v>155</v>
      </c>
      <c r="D10" s="6"/>
      <c r="E10" s="57" t="s">
        <v>155</v>
      </c>
      <c r="F10" s="37">
        <v>10</v>
      </c>
      <c r="G10" s="37">
        <v>0</v>
      </c>
      <c r="H10" s="42">
        <f t="shared" ref="H10:H23" si="5">G10*F10</f>
        <v>0</v>
      </c>
    </row>
    <row r="11" spans="1:8" x14ac:dyDescent="0.3">
      <c r="A11" s="39"/>
      <c r="B11" s="40" t="s">
        <v>156</v>
      </c>
      <c r="C11" s="5" t="s">
        <v>155</v>
      </c>
      <c r="D11" s="6"/>
      <c r="E11" s="57" t="s">
        <v>155</v>
      </c>
      <c r="F11" s="37">
        <v>10</v>
      </c>
      <c r="G11" s="37">
        <f t="shared" ref="G11:G23" si="6">IF(OR(D11="Yes",D11="Y",D11="YES",D11="y"),3,IF(OR(D11="Partial",D11="P",D11="PARTIAL",D11="p"),1,0))</f>
        <v>0</v>
      </c>
      <c r="H11" s="42">
        <f t="shared" si="5"/>
        <v>0</v>
      </c>
    </row>
    <row r="12" spans="1:8" x14ac:dyDescent="0.3">
      <c r="A12" s="39"/>
      <c r="B12" s="40" t="s">
        <v>157</v>
      </c>
      <c r="C12" s="5" t="s">
        <v>155</v>
      </c>
      <c r="D12" s="6"/>
      <c r="E12" s="57" t="s">
        <v>155</v>
      </c>
      <c r="F12" s="37">
        <v>5</v>
      </c>
      <c r="G12" s="37">
        <f t="shared" si="6"/>
        <v>0</v>
      </c>
      <c r="H12" s="42">
        <f t="shared" si="5"/>
        <v>0</v>
      </c>
    </row>
    <row r="13" spans="1:8" x14ac:dyDescent="0.3">
      <c r="A13" s="39"/>
      <c r="B13" s="40" t="s">
        <v>200</v>
      </c>
      <c r="C13" s="5" t="s">
        <v>155</v>
      </c>
      <c r="D13" s="6"/>
      <c r="E13" s="57" t="s">
        <v>155</v>
      </c>
      <c r="F13" s="37">
        <v>10</v>
      </c>
      <c r="G13" s="37">
        <f t="shared" si="6"/>
        <v>0</v>
      </c>
      <c r="H13" s="42">
        <f t="shared" si="5"/>
        <v>0</v>
      </c>
    </row>
    <row r="14" spans="1:8" x14ac:dyDescent="0.3">
      <c r="A14" s="39"/>
      <c r="B14" s="40" t="s">
        <v>192</v>
      </c>
      <c r="C14" s="5" t="s">
        <v>5</v>
      </c>
      <c r="D14" s="6"/>
      <c r="E14" s="57" t="s">
        <v>51</v>
      </c>
      <c r="F14" s="37">
        <v>10</v>
      </c>
      <c r="G14" s="37">
        <f t="shared" si="6"/>
        <v>0</v>
      </c>
      <c r="H14" s="42">
        <f t="shared" si="5"/>
        <v>0</v>
      </c>
    </row>
    <row r="15" spans="1:8" x14ac:dyDescent="0.3">
      <c r="A15" s="39"/>
      <c r="B15" s="40" t="s">
        <v>202</v>
      </c>
      <c r="C15" s="5" t="s">
        <v>155</v>
      </c>
      <c r="D15" s="6"/>
      <c r="E15" s="57" t="s">
        <v>155</v>
      </c>
      <c r="F15" s="37">
        <v>5</v>
      </c>
      <c r="G15" s="37">
        <f t="shared" si="6"/>
        <v>0</v>
      </c>
      <c r="H15" s="42">
        <f t="shared" si="5"/>
        <v>0</v>
      </c>
    </row>
    <row r="16" spans="1:8" x14ac:dyDescent="0.3">
      <c r="A16" s="39">
        <v>2.2999999999999998</v>
      </c>
      <c r="B16" s="40" t="s">
        <v>159</v>
      </c>
      <c r="C16" s="5" t="s">
        <v>5</v>
      </c>
      <c r="D16" s="6"/>
      <c r="E16" s="88"/>
      <c r="F16" s="37"/>
      <c r="G16" s="37"/>
      <c r="H16" s="42"/>
    </row>
    <row r="17" spans="1:8" x14ac:dyDescent="0.3">
      <c r="A17" s="39"/>
      <c r="B17" s="89" t="s">
        <v>160</v>
      </c>
      <c r="C17" s="5" t="s">
        <v>5</v>
      </c>
      <c r="D17" s="6"/>
      <c r="E17" s="57" t="s">
        <v>51</v>
      </c>
      <c r="F17" s="37">
        <v>5</v>
      </c>
      <c r="G17" s="37">
        <f t="shared" si="6"/>
        <v>0</v>
      </c>
      <c r="H17" s="42">
        <f t="shared" si="5"/>
        <v>0</v>
      </c>
    </row>
    <row r="18" spans="1:8" ht="16.5" customHeight="1" x14ac:dyDescent="0.3">
      <c r="A18" s="39"/>
      <c r="B18" s="89" t="s">
        <v>162</v>
      </c>
      <c r="C18" s="5" t="s">
        <v>5</v>
      </c>
      <c r="D18" s="6"/>
      <c r="E18" s="57" t="s">
        <v>51</v>
      </c>
      <c r="F18" s="37">
        <v>10</v>
      </c>
      <c r="G18" s="37">
        <f t="shared" si="6"/>
        <v>0</v>
      </c>
      <c r="H18" s="42">
        <f t="shared" si="5"/>
        <v>0</v>
      </c>
    </row>
    <row r="19" spans="1:8" x14ac:dyDescent="0.3">
      <c r="A19" s="39"/>
      <c r="B19" s="89" t="s">
        <v>182</v>
      </c>
      <c r="C19" s="5" t="s">
        <v>5</v>
      </c>
      <c r="D19" s="6"/>
      <c r="E19" s="57" t="s">
        <v>51</v>
      </c>
      <c r="F19" s="37">
        <v>5</v>
      </c>
      <c r="G19" s="37">
        <f t="shared" si="6"/>
        <v>0</v>
      </c>
      <c r="H19" s="42">
        <f t="shared" si="5"/>
        <v>0</v>
      </c>
    </row>
    <row r="20" spans="1:8" x14ac:dyDescent="0.3">
      <c r="A20" s="39"/>
      <c r="B20" s="89" t="s">
        <v>187</v>
      </c>
      <c r="C20" s="5" t="s">
        <v>5</v>
      </c>
      <c r="D20" s="6"/>
      <c r="E20" s="57" t="s">
        <v>51</v>
      </c>
      <c r="F20" s="37">
        <v>10</v>
      </c>
      <c r="G20" s="37">
        <f t="shared" si="6"/>
        <v>0</v>
      </c>
      <c r="H20" s="42">
        <f t="shared" si="5"/>
        <v>0</v>
      </c>
    </row>
    <row r="21" spans="1:8" x14ac:dyDescent="0.3">
      <c r="A21" s="39"/>
      <c r="B21" s="89" t="s">
        <v>161</v>
      </c>
      <c r="C21" s="5" t="s">
        <v>5</v>
      </c>
      <c r="D21" s="6"/>
      <c r="E21" s="57" t="s">
        <v>51</v>
      </c>
      <c r="F21" s="37">
        <v>5</v>
      </c>
      <c r="G21" s="37">
        <f t="shared" si="6"/>
        <v>0</v>
      </c>
      <c r="H21" s="42">
        <f t="shared" si="5"/>
        <v>0</v>
      </c>
    </row>
    <row r="22" spans="1:8" x14ac:dyDescent="0.3">
      <c r="A22" s="39"/>
      <c r="B22" s="89" t="s">
        <v>188</v>
      </c>
      <c r="C22" s="5" t="s">
        <v>5</v>
      </c>
      <c r="D22" s="6"/>
      <c r="E22" s="57" t="s">
        <v>51</v>
      </c>
      <c r="F22" s="37">
        <v>1</v>
      </c>
      <c r="G22" s="37">
        <f t="shared" ref="G22" si="7">IF(OR(D22="Yes",D22="Y",D22="YES",D22="y"),3,IF(OR(D22="Partial",D22="P",D22="PARTIAL",D22="p"),1,0))</f>
        <v>0</v>
      </c>
      <c r="H22" s="42">
        <f t="shared" ref="H22" si="8">G22*F22</f>
        <v>0</v>
      </c>
    </row>
    <row r="23" spans="1:8" x14ac:dyDescent="0.3">
      <c r="A23" s="39"/>
      <c r="B23" s="89" t="s">
        <v>189</v>
      </c>
      <c r="C23" s="5" t="s">
        <v>5</v>
      </c>
      <c r="D23" s="6"/>
      <c r="E23" s="57" t="s">
        <v>51</v>
      </c>
      <c r="F23" s="37">
        <v>1</v>
      </c>
      <c r="G23" s="37">
        <f t="shared" si="6"/>
        <v>0</v>
      </c>
      <c r="H23" s="42">
        <f t="shared" si="5"/>
        <v>0</v>
      </c>
    </row>
    <row r="24" spans="1:8" x14ac:dyDescent="0.3">
      <c r="A24" s="39">
        <v>3</v>
      </c>
      <c r="B24" s="41" t="s">
        <v>70</v>
      </c>
      <c r="C24" s="5" t="s">
        <v>64</v>
      </c>
      <c r="D24" s="6"/>
      <c r="E24" s="58"/>
      <c r="F24" s="44"/>
      <c r="G24" s="44">
        <f t="shared" si="3"/>
        <v>0</v>
      </c>
      <c r="H24" s="44"/>
    </row>
    <row r="25" spans="1:8" ht="26.4" x14ac:dyDescent="0.3">
      <c r="A25" s="39">
        <v>3.1</v>
      </c>
      <c r="B25" s="40" t="s">
        <v>71</v>
      </c>
      <c r="C25" s="5" t="s">
        <v>5</v>
      </c>
      <c r="D25" s="6"/>
      <c r="E25" s="57" t="s">
        <v>51</v>
      </c>
      <c r="F25" s="37">
        <v>5</v>
      </c>
      <c r="G25" s="37">
        <f t="shared" si="3"/>
        <v>0</v>
      </c>
      <c r="H25" s="42">
        <f t="shared" ref="H25" si="9">G25*F25</f>
        <v>0</v>
      </c>
    </row>
    <row r="26" spans="1:8" x14ac:dyDescent="0.3">
      <c r="A26" s="39">
        <v>3.2</v>
      </c>
      <c r="B26" s="40" t="s">
        <v>153</v>
      </c>
      <c r="C26" s="5" t="s">
        <v>5</v>
      </c>
      <c r="D26" s="6"/>
      <c r="E26" s="88"/>
      <c r="F26" s="37"/>
      <c r="G26" s="37"/>
      <c r="H26" s="42"/>
    </row>
    <row r="27" spans="1:8" x14ac:dyDescent="0.3">
      <c r="A27" s="39"/>
      <c r="B27" s="40" t="s">
        <v>154</v>
      </c>
      <c r="C27" s="5" t="s">
        <v>155</v>
      </c>
      <c r="D27" s="6"/>
      <c r="E27" s="57" t="s">
        <v>155</v>
      </c>
      <c r="F27" s="37">
        <v>10</v>
      </c>
      <c r="G27" s="37">
        <v>0</v>
      </c>
      <c r="H27" s="42">
        <f t="shared" ref="H27:H32" si="10">G27*F27</f>
        <v>0</v>
      </c>
    </row>
    <row r="28" spans="1:8" x14ac:dyDescent="0.3">
      <c r="A28" s="39"/>
      <c r="B28" s="40" t="s">
        <v>156</v>
      </c>
      <c r="C28" s="5" t="s">
        <v>155</v>
      </c>
      <c r="D28" s="6"/>
      <c r="E28" s="57" t="s">
        <v>155</v>
      </c>
      <c r="F28" s="37">
        <v>10</v>
      </c>
      <c r="G28" s="37">
        <f t="shared" ref="G28:G32" si="11">IF(OR(D28="Yes",D28="Y",D28="YES",D28="y"),3,IF(OR(D28="Partial",D28="P",D28="PARTIAL",D28="p"),1,0))</f>
        <v>0</v>
      </c>
      <c r="H28" s="42">
        <f t="shared" si="10"/>
        <v>0</v>
      </c>
    </row>
    <row r="29" spans="1:8" x14ac:dyDescent="0.3">
      <c r="A29" s="39"/>
      <c r="B29" s="40" t="s">
        <v>157</v>
      </c>
      <c r="C29" s="5" t="s">
        <v>155</v>
      </c>
      <c r="D29" s="6"/>
      <c r="E29" s="57" t="s">
        <v>155</v>
      </c>
      <c r="F29" s="37">
        <v>5</v>
      </c>
      <c r="G29" s="37">
        <f t="shared" si="11"/>
        <v>0</v>
      </c>
      <c r="H29" s="42">
        <f t="shared" si="10"/>
        <v>0</v>
      </c>
    </row>
    <row r="30" spans="1:8" x14ac:dyDescent="0.3">
      <c r="A30" s="39"/>
      <c r="B30" s="40" t="s">
        <v>200</v>
      </c>
      <c r="C30" s="5" t="s">
        <v>155</v>
      </c>
      <c r="D30" s="6"/>
      <c r="E30" s="57" t="s">
        <v>155</v>
      </c>
      <c r="F30" s="37">
        <v>10</v>
      </c>
      <c r="G30" s="37">
        <f t="shared" si="11"/>
        <v>0</v>
      </c>
      <c r="H30" s="42">
        <f t="shared" si="10"/>
        <v>0</v>
      </c>
    </row>
    <row r="31" spans="1:8" x14ac:dyDescent="0.3">
      <c r="A31" s="39"/>
      <c r="B31" s="40" t="s">
        <v>192</v>
      </c>
      <c r="C31" s="5" t="s">
        <v>5</v>
      </c>
      <c r="D31" s="6"/>
      <c r="E31" s="57" t="s">
        <v>51</v>
      </c>
      <c r="F31" s="37">
        <v>10</v>
      </c>
      <c r="G31" s="37">
        <f t="shared" si="11"/>
        <v>0</v>
      </c>
      <c r="H31" s="42">
        <f t="shared" si="10"/>
        <v>0</v>
      </c>
    </row>
    <row r="32" spans="1:8" x14ac:dyDescent="0.3">
      <c r="A32" s="39"/>
      <c r="B32" s="40" t="s">
        <v>202</v>
      </c>
      <c r="C32" s="5" t="s">
        <v>155</v>
      </c>
      <c r="D32" s="6"/>
      <c r="E32" s="57" t="s">
        <v>155</v>
      </c>
      <c r="F32" s="37">
        <v>5</v>
      </c>
      <c r="G32" s="37">
        <f t="shared" si="11"/>
        <v>0</v>
      </c>
      <c r="H32" s="42">
        <f t="shared" si="10"/>
        <v>0</v>
      </c>
    </row>
    <row r="33" spans="1:8" x14ac:dyDescent="0.3">
      <c r="A33" s="39">
        <v>3.3</v>
      </c>
      <c r="B33" s="40" t="s">
        <v>169</v>
      </c>
      <c r="C33" s="5" t="s">
        <v>5</v>
      </c>
      <c r="D33" s="6"/>
      <c r="E33" s="88"/>
      <c r="F33" s="37"/>
      <c r="G33" s="37"/>
      <c r="H33" s="42"/>
    </row>
    <row r="34" spans="1:8" x14ac:dyDescent="0.3">
      <c r="A34" s="39"/>
      <c r="B34" s="89" t="s">
        <v>160</v>
      </c>
      <c r="C34" s="5" t="s">
        <v>5</v>
      </c>
      <c r="D34" s="6"/>
      <c r="E34" s="57" t="s">
        <v>51</v>
      </c>
      <c r="F34" s="37">
        <v>5</v>
      </c>
      <c r="G34" s="37">
        <f t="shared" ref="G34:G40" si="12">IF(OR(D34="Yes",D34="Y",D34="YES",D34="y"),3,IF(OR(D34="Partial",D34="P",D34="PARTIAL",D34="p"),1,0))</f>
        <v>0</v>
      </c>
      <c r="H34" s="42">
        <f t="shared" ref="H34:H40" si="13">G34*F34</f>
        <v>0</v>
      </c>
    </row>
    <row r="35" spans="1:8" ht="16.5" customHeight="1" x14ac:dyDescent="0.3">
      <c r="A35" s="39"/>
      <c r="B35" s="89" t="s">
        <v>162</v>
      </c>
      <c r="C35" s="5" t="s">
        <v>5</v>
      </c>
      <c r="D35" s="6"/>
      <c r="E35" s="57" t="s">
        <v>51</v>
      </c>
      <c r="F35" s="37">
        <v>10</v>
      </c>
      <c r="G35" s="37">
        <f t="shared" si="12"/>
        <v>0</v>
      </c>
      <c r="H35" s="42">
        <f t="shared" si="13"/>
        <v>0</v>
      </c>
    </row>
    <row r="36" spans="1:8" x14ac:dyDescent="0.3">
      <c r="A36" s="39"/>
      <c r="B36" s="89" t="s">
        <v>182</v>
      </c>
      <c r="C36" s="5" t="s">
        <v>5</v>
      </c>
      <c r="D36" s="6"/>
      <c r="E36" s="57" t="s">
        <v>51</v>
      </c>
      <c r="F36" s="37">
        <v>5</v>
      </c>
      <c r="G36" s="37">
        <f t="shared" si="12"/>
        <v>0</v>
      </c>
      <c r="H36" s="42">
        <f t="shared" si="13"/>
        <v>0</v>
      </c>
    </row>
    <row r="37" spans="1:8" x14ac:dyDescent="0.3">
      <c r="A37" s="39"/>
      <c r="B37" s="89" t="s">
        <v>187</v>
      </c>
      <c r="C37" s="5" t="s">
        <v>5</v>
      </c>
      <c r="D37" s="6"/>
      <c r="E37" s="57" t="s">
        <v>51</v>
      </c>
      <c r="F37" s="37">
        <v>10</v>
      </c>
      <c r="G37" s="37">
        <f t="shared" si="12"/>
        <v>0</v>
      </c>
      <c r="H37" s="42">
        <f t="shared" si="13"/>
        <v>0</v>
      </c>
    </row>
    <row r="38" spans="1:8" x14ac:dyDescent="0.3">
      <c r="A38" s="39"/>
      <c r="B38" s="89" t="s">
        <v>161</v>
      </c>
      <c r="C38" s="5" t="s">
        <v>5</v>
      </c>
      <c r="D38" s="6"/>
      <c r="E38" s="57" t="s">
        <v>51</v>
      </c>
      <c r="F38" s="37">
        <v>5</v>
      </c>
      <c r="G38" s="37">
        <f t="shared" si="12"/>
        <v>0</v>
      </c>
      <c r="H38" s="42">
        <f t="shared" si="13"/>
        <v>0</v>
      </c>
    </row>
    <row r="39" spans="1:8" x14ac:dyDescent="0.3">
      <c r="A39" s="39"/>
      <c r="B39" s="89" t="s">
        <v>188</v>
      </c>
      <c r="C39" s="5" t="s">
        <v>5</v>
      </c>
      <c r="D39" s="6"/>
      <c r="E39" s="57" t="s">
        <v>51</v>
      </c>
      <c r="F39" s="37">
        <v>1</v>
      </c>
      <c r="G39" s="37">
        <f t="shared" si="12"/>
        <v>0</v>
      </c>
      <c r="H39" s="42">
        <f t="shared" si="13"/>
        <v>0</v>
      </c>
    </row>
    <row r="40" spans="1:8" x14ac:dyDescent="0.3">
      <c r="A40" s="39"/>
      <c r="B40" s="89" t="s">
        <v>189</v>
      </c>
      <c r="C40" s="5" t="s">
        <v>5</v>
      </c>
      <c r="D40" s="6"/>
      <c r="E40" s="57" t="s">
        <v>51</v>
      </c>
      <c r="F40" s="37">
        <v>1</v>
      </c>
      <c r="G40" s="37">
        <f t="shared" si="12"/>
        <v>0</v>
      </c>
      <c r="H40" s="42">
        <f t="shared" si="13"/>
        <v>0</v>
      </c>
    </row>
    <row r="41" spans="1:8" x14ac:dyDescent="0.3">
      <c r="A41" s="62">
        <v>4</v>
      </c>
      <c r="B41" s="63" t="s">
        <v>72</v>
      </c>
      <c r="C41" s="64" t="s">
        <v>64</v>
      </c>
      <c r="D41" s="6"/>
      <c r="E41" s="58"/>
      <c r="F41" s="44"/>
      <c r="G41" s="44">
        <f t="shared" si="3"/>
        <v>0</v>
      </c>
      <c r="H41" s="44"/>
    </row>
    <row r="42" spans="1:8" ht="26.4" x14ac:dyDescent="0.3">
      <c r="A42" s="62">
        <v>4.0999999999999996</v>
      </c>
      <c r="B42" s="65" t="s">
        <v>73</v>
      </c>
      <c r="C42" s="64" t="s">
        <v>5</v>
      </c>
      <c r="D42" s="6"/>
      <c r="E42" s="57" t="s">
        <v>51</v>
      </c>
      <c r="F42" s="37">
        <v>5</v>
      </c>
      <c r="G42" s="37">
        <f t="shared" si="3"/>
        <v>0</v>
      </c>
      <c r="H42" s="42">
        <f t="shared" ref="H42" si="14">G42*F42</f>
        <v>0</v>
      </c>
    </row>
    <row r="43" spans="1:8" x14ac:dyDescent="0.3">
      <c r="A43" s="39">
        <v>4.2</v>
      </c>
      <c r="B43" s="40" t="s">
        <v>153</v>
      </c>
      <c r="C43" s="5" t="s">
        <v>5</v>
      </c>
      <c r="D43" s="6"/>
      <c r="E43" s="88"/>
      <c r="F43" s="37"/>
      <c r="G43" s="37"/>
      <c r="H43" s="42"/>
    </row>
    <row r="44" spans="1:8" x14ac:dyDescent="0.3">
      <c r="A44" s="39"/>
      <c r="B44" s="40" t="s">
        <v>154</v>
      </c>
      <c r="C44" s="5" t="s">
        <v>155</v>
      </c>
      <c r="D44" s="6"/>
      <c r="E44" s="57" t="s">
        <v>155</v>
      </c>
      <c r="F44" s="37">
        <v>10</v>
      </c>
      <c r="G44" s="37">
        <v>0</v>
      </c>
      <c r="H44" s="42">
        <f t="shared" ref="H44:H49" si="15">G44*F44</f>
        <v>0</v>
      </c>
    </row>
    <row r="45" spans="1:8" x14ac:dyDescent="0.3">
      <c r="A45" s="39"/>
      <c r="B45" s="40" t="s">
        <v>156</v>
      </c>
      <c r="C45" s="5" t="s">
        <v>155</v>
      </c>
      <c r="D45" s="6"/>
      <c r="E45" s="57" t="s">
        <v>155</v>
      </c>
      <c r="F45" s="37">
        <v>10</v>
      </c>
      <c r="G45" s="37">
        <f t="shared" ref="G45:G49" si="16">IF(OR(D45="Yes",D45="Y",D45="YES",D45="y"),3,IF(OR(D45="Partial",D45="P",D45="PARTIAL",D45="p"),1,0))</f>
        <v>0</v>
      </c>
      <c r="H45" s="42">
        <f t="shared" si="15"/>
        <v>0</v>
      </c>
    </row>
    <row r="46" spans="1:8" x14ac:dyDescent="0.3">
      <c r="A46" s="39"/>
      <c r="B46" s="40" t="s">
        <v>157</v>
      </c>
      <c r="C46" s="5" t="s">
        <v>155</v>
      </c>
      <c r="D46" s="6"/>
      <c r="E46" s="57" t="s">
        <v>155</v>
      </c>
      <c r="F46" s="37">
        <v>5</v>
      </c>
      <c r="G46" s="37">
        <f t="shared" si="16"/>
        <v>0</v>
      </c>
      <c r="H46" s="42">
        <f t="shared" si="15"/>
        <v>0</v>
      </c>
    </row>
    <row r="47" spans="1:8" x14ac:dyDescent="0.3">
      <c r="A47" s="39"/>
      <c r="B47" s="40" t="s">
        <v>200</v>
      </c>
      <c r="C47" s="5" t="s">
        <v>155</v>
      </c>
      <c r="D47" s="6"/>
      <c r="E47" s="57" t="s">
        <v>155</v>
      </c>
      <c r="F47" s="37">
        <v>10</v>
      </c>
      <c r="G47" s="37">
        <f t="shared" si="16"/>
        <v>0</v>
      </c>
      <c r="H47" s="42">
        <f t="shared" si="15"/>
        <v>0</v>
      </c>
    </row>
    <row r="48" spans="1:8" x14ac:dyDescent="0.3">
      <c r="A48" s="39"/>
      <c r="B48" s="40" t="s">
        <v>192</v>
      </c>
      <c r="C48" s="5" t="s">
        <v>5</v>
      </c>
      <c r="D48" s="6"/>
      <c r="E48" s="57" t="s">
        <v>51</v>
      </c>
      <c r="F48" s="37">
        <v>10</v>
      </c>
      <c r="G48" s="37">
        <f t="shared" si="16"/>
        <v>0</v>
      </c>
      <c r="H48" s="42">
        <f t="shared" si="15"/>
        <v>0</v>
      </c>
    </row>
    <row r="49" spans="1:8" x14ac:dyDescent="0.3">
      <c r="A49" s="39"/>
      <c r="B49" s="40" t="s">
        <v>202</v>
      </c>
      <c r="C49" s="5" t="s">
        <v>155</v>
      </c>
      <c r="D49" s="6"/>
      <c r="E49" s="57" t="s">
        <v>155</v>
      </c>
      <c r="F49" s="37">
        <v>5</v>
      </c>
      <c r="G49" s="37">
        <f t="shared" si="16"/>
        <v>0</v>
      </c>
      <c r="H49" s="42">
        <f t="shared" si="15"/>
        <v>0</v>
      </c>
    </row>
    <row r="50" spans="1:8" x14ac:dyDescent="0.3">
      <c r="A50" s="39">
        <v>4.3</v>
      </c>
      <c r="B50" s="40" t="s">
        <v>170</v>
      </c>
      <c r="C50" s="5" t="s">
        <v>5</v>
      </c>
      <c r="D50" s="6"/>
      <c r="E50" s="88"/>
      <c r="F50" s="37"/>
      <c r="G50" s="37"/>
      <c r="H50" s="42"/>
    </row>
    <row r="51" spans="1:8" x14ac:dyDescent="0.3">
      <c r="A51" s="39"/>
      <c r="B51" s="89" t="s">
        <v>160</v>
      </c>
      <c r="C51" s="5" t="s">
        <v>5</v>
      </c>
      <c r="D51" s="6"/>
      <c r="E51" s="57" t="s">
        <v>51</v>
      </c>
      <c r="F51" s="37">
        <v>5</v>
      </c>
      <c r="G51" s="37">
        <f t="shared" ref="G51:G57" si="17">IF(OR(D51="Yes",D51="Y",D51="YES",D51="y"),3,IF(OR(D51="Partial",D51="P",D51="PARTIAL",D51="p"),1,0))</f>
        <v>0</v>
      </c>
      <c r="H51" s="42">
        <f t="shared" ref="H51:H57" si="18">G51*F51</f>
        <v>0</v>
      </c>
    </row>
    <row r="52" spans="1:8" ht="16.5" customHeight="1" x14ac:dyDescent="0.3">
      <c r="A52" s="39"/>
      <c r="B52" s="89" t="s">
        <v>162</v>
      </c>
      <c r="C52" s="5" t="s">
        <v>5</v>
      </c>
      <c r="D52" s="6"/>
      <c r="E52" s="57" t="s">
        <v>51</v>
      </c>
      <c r="F52" s="37">
        <v>10</v>
      </c>
      <c r="G52" s="37">
        <f t="shared" si="17"/>
        <v>0</v>
      </c>
      <c r="H52" s="42">
        <f t="shared" si="18"/>
        <v>0</v>
      </c>
    </row>
    <row r="53" spans="1:8" x14ac:dyDescent="0.3">
      <c r="A53" s="39"/>
      <c r="B53" s="89" t="s">
        <v>182</v>
      </c>
      <c r="C53" s="5" t="s">
        <v>5</v>
      </c>
      <c r="D53" s="6"/>
      <c r="E53" s="57" t="s">
        <v>51</v>
      </c>
      <c r="F53" s="37">
        <v>5</v>
      </c>
      <c r="G53" s="37">
        <f t="shared" si="17"/>
        <v>0</v>
      </c>
      <c r="H53" s="42">
        <f t="shared" si="18"/>
        <v>0</v>
      </c>
    </row>
    <row r="54" spans="1:8" x14ac:dyDescent="0.3">
      <c r="A54" s="39"/>
      <c r="B54" s="89" t="s">
        <v>187</v>
      </c>
      <c r="C54" s="5" t="s">
        <v>5</v>
      </c>
      <c r="D54" s="6"/>
      <c r="E54" s="57" t="s">
        <v>51</v>
      </c>
      <c r="F54" s="37">
        <v>10</v>
      </c>
      <c r="G54" s="37">
        <f t="shared" si="17"/>
        <v>0</v>
      </c>
      <c r="H54" s="42">
        <f t="shared" si="18"/>
        <v>0</v>
      </c>
    </row>
    <row r="55" spans="1:8" x14ac:dyDescent="0.3">
      <c r="A55" s="39"/>
      <c r="B55" s="89" t="s">
        <v>161</v>
      </c>
      <c r="C55" s="5" t="s">
        <v>5</v>
      </c>
      <c r="D55" s="6"/>
      <c r="E55" s="57" t="s">
        <v>51</v>
      </c>
      <c r="F55" s="37">
        <v>5</v>
      </c>
      <c r="G55" s="37">
        <f t="shared" si="17"/>
        <v>0</v>
      </c>
      <c r="H55" s="42">
        <f t="shared" si="18"/>
        <v>0</v>
      </c>
    </row>
    <row r="56" spans="1:8" x14ac:dyDescent="0.3">
      <c r="A56" s="39"/>
      <c r="B56" s="89" t="s">
        <v>188</v>
      </c>
      <c r="C56" s="5" t="s">
        <v>5</v>
      </c>
      <c r="D56" s="6"/>
      <c r="E56" s="57" t="s">
        <v>51</v>
      </c>
      <c r="F56" s="37">
        <v>1</v>
      </c>
      <c r="G56" s="37">
        <f t="shared" si="17"/>
        <v>0</v>
      </c>
      <c r="H56" s="42">
        <f t="shared" si="18"/>
        <v>0</v>
      </c>
    </row>
    <row r="57" spans="1:8" x14ac:dyDescent="0.3">
      <c r="A57" s="39"/>
      <c r="B57" s="89" t="s">
        <v>189</v>
      </c>
      <c r="C57" s="5" t="s">
        <v>5</v>
      </c>
      <c r="D57" s="6"/>
      <c r="E57" s="57" t="s">
        <v>51</v>
      </c>
      <c r="F57" s="37">
        <v>1</v>
      </c>
      <c r="G57" s="37">
        <f t="shared" si="17"/>
        <v>0</v>
      </c>
      <c r="H57" s="42">
        <f t="shared" si="18"/>
        <v>0</v>
      </c>
    </row>
    <row r="58" spans="1:8" x14ac:dyDescent="0.3">
      <c r="A58" s="62">
        <v>5</v>
      </c>
      <c r="B58" s="63" t="s">
        <v>74</v>
      </c>
      <c r="C58" s="64" t="s">
        <v>64</v>
      </c>
      <c r="D58" s="6"/>
      <c r="E58" s="58"/>
      <c r="F58" s="44"/>
      <c r="G58" s="44">
        <f t="shared" si="3"/>
        <v>0</v>
      </c>
      <c r="H58" s="44"/>
    </row>
    <row r="59" spans="1:8" ht="26.4" x14ac:dyDescent="0.3">
      <c r="A59" s="62">
        <v>5.0999999999999996</v>
      </c>
      <c r="B59" s="65" t="s">
        <v>75</v>
      </c>
      <c r="C59" s="64" t="s">
        <v>5</v>
      </c>
      <c r="D59" s="6"/>
      <c r="E59" s="57" t="s">
        <v>51</v>
      </c>
      <c r="F59" s="37">
        <v>5</v>
      </c>
      <c r="G59" s="37">
        <f t="shared" si="3"/>
        <v>0</v>
      </c>
      <c r="H59" s="42">
        <f t="shared" ref="H59" si="19">G59*F59</f>
        <v>0</v>
      </c>
    </row>
    <row r="60" spans="1:8" x14ac:dyDescent="0.3">
      <c r="A60" s="39">
        <v>5.2</v>
      </c>
      <c r="B60" s="40" t="s">
        <v>153</v>
      </c>
      <c r="C60" s="5" t="s">
        <v>5</v>
      </c>
      <c r="D60" s="6"/>
      <c r="E60" s="88"/>
      <c r="F60" s="37"/>
      <c r="G60" s="37"/>
      <c r="H60" s="42"/>
    </row>
    <row r="61" spans="1:8" x14ac:dyDescent="0.3">
      <c r="A61" s="39"/>
      <c r="B61" s="40" t="s">
        <v>154</v>
      </c>
      <c r="C61" s="5" t="s">
        <v>155</v>
      </c>
      <c r="D61" s="6"/>
      <c r="E61" s="57" t="s">
        <v>155</v>
      </c>
      <c r="F61" s="37">
        <v>10</v>
      </c>
      <c r="G61" s="37">
        <v>0</v>
      </c>
      <c r="H61" s="42">
        <f t="shared" ref="H61:H66" si="20">G61*F61</f>
        <v>0</v>
      </c>
    </row>
    <row r="62" spans="1:8" x14ac:dyDescent="0.3">
      <c r="A62" s="39"/>
      <c r="B62" s="40" t="s">
        <v>156</v>
      </c>
      <c r="C62" s="5" t="s">
        <v>155</v>
      </c>
      <c r="D62" s="6"/>
      <c r="E62" s="57" t="s">
        <v>155</v>
      </c>
      <c r="F62" s="37">
        <v>10</v>
      </c>
      <c r="G62" s="37">
        <f t="shared" ref="G62:G66" si="21">IF(OR(D62="Yes",D62="Y",D62="YES",D62="y"),3,IF(OR(D62="Partial",D62="P",D62="PARTIAL",D62="p"),1,0))</f>
        <v>0</v>
      </c>
      <c r="H62" s="42">
        <f t="shared" si="20"/>
        <v>0</v>
      </c>
    </row>
    <row r="63" spans="1:8" x14ac:dyDescent="0.3">
      <c r="A63" s="39"/>
      <c r="B63" s="40" t="s">
        <v>157</v>
      </c>
      <c r="C63" s="5" t="s">
        <v>155</v>
      </c>
      <c r="D63" s="6"/>
      <c r="E63" s="57" t="s">
        <v>155</v>
      </c>
      <c r="F63" s="37">
        <v>5</v>
      </c>
      <c r="G63" s="37">
        <f t="shared" si="21"/>
        <v>0</v>
      </c>
      <c r="H63" s="42">
        <f t="shared" si="20"/>
        <v>0</v>
      </c>
    </row>
    <row r="64" spans="1:8" x14ac:dyDescent="0.3">
      <c r="A64" s="39"/>
      <c r="B64" s="40" t="s">
        <v>200</v>
      </c>
      <c r="C64" s="5" t="s">
        <v>155</v>
      </c>
      <c r="D64" s="6"/>
      <c r="E64" s="57" t="s">
        <v>155</v>
      </c>
      <c r="F64" s="37">
        <v>10</v>
      </c>
      <c r="G64" s="37">
        <f t="shared" si="21"/>
        <v>0</v>
      </c>
      <c r="H64" s="42">
        <f t="shared" si="20"/>
        <v>0</v>
      </c>
    </row>
    <row r="65" spans="1:8" x14ac:dyDescent="0.3">
      <c r="A65" s="39"/>
      <c r="B65" s="40" t="s">
        <v>192</v>
      </c>
      <c r="C65" s="5" t="s">
        <v>5</v>
      </c>
      <c r="D65" s="6"/>
      <c r="E65" s="57" t="s">
        <v>51</v>
      </c>
      <c r="F65" s="37">
        <v>10</v>
      </c>
      <c r="G65" s="37">
        <f t="shared" si="21"/>
        <v>0</v>
      </c>
      <c r="H65" s="42">
        <f t="shared" si="20"/>
        <v>0</v>
      </c>
    </row>
    <row r="66" spans="1:8" x14ac:dyDescent="0.3">
      <c r="A66" s="39"/>
      <c r="B66" s="40" t="s">
        <v>202</v>
      </c>
      <c r="C66" s="5" t="s">
        <v>155</v>
      </c>
      <c r="D66" s="6"/>
      <c r="E66" s="57" t="s">
        <v>155</v>
      </c>
      <c r="F66" s="37">
        <v>5</v>
      </c>
      <c r="G66" s="37">
        <f t="shared" si="21"/>
        <v>0</v>
      </c>
      <c r="H66" s="42">
        <f t="shared" si="20"/>
        <v>0</v>
      </c>
    </row>
    <row r="67" spans="1:8" x14ac:dyDescent="0.3">
      <c r="A67" s="39">
        <v>5.3</v>
      </c>
      <c r="B67" s="40" t="s">
        <v>171</v>
      </c>
      <c r="C67" s="5" t="s">
        <v>5</v>
      </c>
      <c r="D67" s="6"/>
      <c r="E67" s="88"/>
      <c r="F67" s="37"/>
      <c r="G67" s="37"/>
      <c r="H67" s="42"/>
    </row>
    <row r="68" spans="1:8" x14ac:dyDescent="0.3">
      <c r="A68" s="39"/>
      <c r="B68" s="89" t="s">
        <v>160</v>
      </c>
      <c r="C68" s="5" t="s">
        <v>5</v>
      </c>
      <c r="D68" s="6"/>
      <c r="E68" s="57" t="s">
        <v>51</v>
      </c>
      <c r="F68" s="37">
        <v>5</v>
      </c>
      <c r="G68" s="37">
        <f t="shared" ref="G68:G74" si="22">IF(OR(D68="Yes",D68="Y",D68="YES",D68="y"),3,IF(OR(D68="Partial",D68="P",D68="PARTIAL",D68="p"),1,0))</f>
        <v>0</v>
      </c>
      <c r="H68" s="42">
        <f t="shared" ref="H68:H74" si="23">G68*F68</f>
        <v>0</v>
      </c>
    </row>
    <row r="69" spans="1:8" ht="16.5" customHeight="1" x14ac:dyDescent="0.3">
      <c r="A69" s="39"/>
      <c r="B69" s="89" t="s">
        <v>162</v>
      </c>
      <c r="C69" s="5" t="s">
        <v>5</v>
      </c>
      <c r="D69" s="6"/>
      <c r="E69" s="57" t="s">
        <v>51</v>
      </c>
      <c r="F69" s="37">
        <v>10</v>
      </c>
      <c r="G69" s="37">
        <f t="shared" si="22"/>
        <v>0</v>
      </c>
      <c r="H69" s="42">
        <f t="shared" si="23"/>
        <v>0</v>
      </c>
    </row>
    <row r="70" spans="1:8" x14ac:dyDescent="0.3">
      <c r="A70" s="39"/>
      <c r="B70" s="89" t="s">
        <v>182</v>
      </c>
      <c r="C70" s="5" t="s">
        <v>5</v>
      </c>
      <c r="D70" s="6"/>
      <c r="E70" s="57" t="s">
        <v>51</v>
      </c>
      <c r="F70" s="37">
        <v>5</v>
      </c>
      <c r="G70" s="37">
        <f t="shared" si="22"/>
        <v>0</v>
      </c>
      <c r="H70" s="42">
        <f t="shared" si="23"/>
        <v>0</v>
      </c>
    </row>
    <row r="71" spans="1:8" x14ac:dyDescent="0.3">
      <c r="A71" s="39"/>
      <c r="B71" s="89" t="s">
        <v>187</v>
      </c>
      <c r="C71" s="5" t="s">
        <v>5</v>
      </c>
      <c r="D71" s="6"/>
      <c r="E71" s="57" t="s">
        <v>51</v>
      </c>
      <c r="F71" s="37">
        <v>10</v>
      </c>
      <c r="G71" s="37">
        <f t="shared" si="22"/>
        <v>0</v>
      </c>
      <c r="H71" s="42">
        <f t="shared" si="23"/>
        <v>0</v>
      </c>
    </row>
    <row r="72" spans="1:8" x14ac:dyDescent="0.3">
      <c r="A72" s="39"/>
      <c r="B72" s="89" t="s">
        <v>161</v>
      </c>
      <c r="C72" s="5" t="s">
        <v>5</v>
      </c>
      <c r="D72" s="6"/>
      <c r="E72" s="57" t="s">
        <v>51</v>
      </c>
      <c r="F72" s="37">
        <v>5</v>
      </c>
      <c r="G72" s="37">
        <f t="shared" si="22"/>
        <v>0</v>
      </c>
      <c r="H72" s="42">
        <f t="shared" si="23"/>
        <v>0</v>
      </c>
    </row>
    <row r="73" spans="1:8" x14ac:dyDescent="0.3">
      <c r="A73" s="39"/>
      <c r="B73" s="89" t="s">
        <v>188</v>
      </c>
      <c r="C73" s="5" t="s">
        <v>5</v>
      </c>
      <c r="D73" s="6"/>
      <c r="E73" s="57" t="s">
        <v>51</v>
      </c>
      <c r="F73" s="37">
        <v>1</v>
      </c>
      <c r="G73" s="37">
        <f t="shared" si="22"/>
        <v>0</v>
      </c>
      <c r="H73" s="42">
        <f t="shared" si="23"/>
        <v>0</v>
      </c>
    </row>
    <row r="74" spans="1:8" x14ac:dyDescent="0.3">
      <c r="A74" s="39"/>
      <c r="B74" s="89" t="s">
        <v>189</v>
      </c>
      <c r="C74" s="5" t="s">
        <v>5</v>
      </c>
      <c r="D74" s="6"/>
      <c r="E74" s="57" t="s">
        <v>51</v>
      </c>
      <c r="F74" s="37">
        <v>1</v>
      </c>
      <c r="G74" s="37">
        <f t="shared" si="22"/>
        <v>0</v>
      </c>
      <c r="H74" s="42">
        <f t="shared" si="23"/>
        <v>0</v>
      </c>
    </row>
    <row r="75" spans="1:8" x14ac:dyDescent="0.3">
      <c r="A75" s="62">
        <v>6</v>
      </c>
      <c r="B75" s="63" t="s">
        <v>76</v>
      </c>
      <c r="C75" s="64" t="s">
        <v>64</v>
      </c>
      <c r="D75" s="6"/>
      <c r="E75" s="59"/>
      <c r="F75" s="38"/>
      <c r="G75" s="38">
        <f t="shared" si="3"/>
        <v>0</v>
      </c>
      <c r="H75" s="38"/>
    </row>
    <row r="76" spans="1:8" ht="26.4" x14ac:dyDescent="0.3">
      <c r="A76" s="66">
        <v>6.1</v>
      </c>
      <c r="B76" s="65" t="s">
        <v>77</v>
      </c>
      <c r="C76" s="64" t="s">
        <v>5</v>
      </c>
      <c r="D76" s="6"/>
      <c r="E76" s="57" t="s">
        <v>51</v>
      </c>
      <c r="F76" s="37">
        <v>5</v>
      </c>
      <c r="G76" s="37">
        <f t="shared" si="3"/>
        <v>0</v>
      </c>
      <c r="H76" s="42">
        <f t="shared" ref="H76" si="24">G76*F76</f>
        <v>0</v>
      </c>
    </row>
    <row r="77" spans="1:8" x14ac:dyDescent="0.3">
      <c r="A77" s="39">
        <v>6.2</v>
      </c>
      <c r="B77" s="40" t="s">
        <v>153</v>
      </c>
      <c r="C77" s="5" t="s">
        <v>5</v>
      </c>
      <c r="D77" s="6"/>
      <c r="E77" s="88"/>
      <c r="F77" s="37"/>
      <c r="G77" s="37"/>
      <c r="H77" s="42"/>
    </row>
    <row r="78" spans="1:8" x14ac:dyDescent="0.3">
      <c r="A78" s="39"/>
      <c r="B78" s="40" t="s">
        <v>154</v>
      </c>
      <c r="C78" s="5" t="s">
        <v>155</v>
      </c>
      <c r="D78" s="6"/>
      <c r="E78" s="57" t="s">
        <v>155</v>
      </c>
      <c r="F78" s="37">
        <v>10</v>
      </c>
      <c r="G78" s="37">
        <v>0</v>
      </c>
      <c r="H78" s="42">
        <f t="shared" ref="H78:H83" si="25">G78*F78</f>
        <v>0</v>
      </c>
    </row>
    <row r="79" spans="1:8" x14ac:dyDescent="0.3">
      <c r="A79" s="39"/>
      <c r="B79" s="40" t="s">
        <v>156</v>
      </c>
      <c r="C79" s="5" t="s">
        <v>155</v>
      </c>
      <c r="D79" s="6"/>
      <c r="E79" s="57" t="s">
        <v>155</v>
      </c>
      <c r="F79" s="37">
        <v>10</v>
      </c>
      <c r="G79" s="37">
        <f t="shared" ref="G79:G83" si="26">IF(OR(D79="Yes",D79="Y",D79="YES",D79="y"),3,IF(OR(D79="Partial",D79="P",D79="PARTIAL",D79="p"),1,0))</f>
        <v>0</v>
      </c>
      <c r="H79" s="42">
        <f t="shared" si="25"/>
        <v>0</v>
      </c>
    </row>
    <row r="80" spans="1:8" x14ac:dyDescent="0.3">
      <c r="A80" s="39"/>
      <c r="B80" s="40" t="s">
        <v>157</v>
      </c>
      <c r="C80" s="5" t="s">
        <v>155</v>
      </c>
      <c r="D80" s="6"/>
      <c r="E80" s="57" t="s">
        <v>155</v>
      </c>
      <c r="F80" s="37">
        <v>5</v>
      </c>
      <c r="G80" s="37">
        <f t="shared" si="26"/>
        <v>0</v>
      </c>
      <c r="H80" s="42">
        <f t="shared" si="25"/>
        <v>0</v>
      </c>
    </row>
    <row r="81" spans="1:8" x14ac:dyDescent="0.3">
      <c r="A81" s="39"/>
      <c r="B81" s="40" t="s">
        <v>200</v>
      </c>
      <c r="C81" s="5" t="s">
        <v>155</v>
      </c>
      <c r="D81" s="6"/>
      <c r="E81" s="57" t="s">
        <v>155</v>
      </c>
      <c r="F81" s="37">
        <v>10</v>
      </c>
      <c r="G81" s="37">
        <f t="shared" si="26"/>
        <v>0</v>
      </c>
      <c r="H81" s="42">
        <f t="shared" si="25"/>
        <v>0</v>
      </c>
    </row>
    <row r="82" spans="1:8" x14ac:dyDescent="0.3">
      <c r="A82" s="39"/>
      <c r="B82" s="40" t="s">
        <v>192</v>
      </c>
      <c r="C82" s="5" t="s">
        <v>5</v>
      </c>
      <c r="D82" s="6"/>
      <c r="E82" s="57" t="s">
        <v>51</v>
      </c>
      <c r="F82" s="37">
        <v>10</v>
      </c>
      <c r="G82" s="37">
        <f t="shared" si="26"/>
        <v>0</v>
      </c>
      <c r="H82" s="42">
        <f t="shared" si="25"/>
        <v>0</v>
      </c>
    </row>
    <row r="83" spans="1:8" x14ac:dyDescent="0.3">
      <c r="A83" s="39"/>
      <c r="B83" s="40" t="s">
        <v>202</v>
      </c>
      <c r="C83" s="5" t="s">
        <v>155</v>
      </c>
      <c r="D83" s="6"/>
      <c r="E83" s="57" t="s">
        <v>155</v>
      </c>
      <c r="F83" s="37">
        <v>5</v>
      </c>
      <c r="G83" s="37">
        <f t="shared" si="26"/>
        <v>0</v>
      </c>
      <c r="H83" s="42">
        <f t="shared" si="25"/>
        <v>0</v>
      </c>
    </row>
    <row r="84" spans="1:8" x14ac:dyDescent="0.3">
      <c r="A84" s="39">
        <v>6.3</v>
      </c>
      <c r="B84" s="40" t="s">
        <v>172</v>
      </c>
      <c r="C84" s="5" t="s">
        <v>5</v>
      </c>
      <c r="D84" s="6"/>
      <c r="E84" s="88"/>
      <c r="F84" s="37"/>
      <c r="G84" s="37"/>
      <c r="H84" s="42"/>
    </row>
    <row r="85" spans="1:8" x14ac:dyDescent="0.3">
      <c r="A85" s="39"/>
      <c r="B85" s="89" t="s">
        <v>160</v>
      </c>
      <c r="C85" s="5" t="s">
        <v>5</v>
      </c>
      <c r="D85" s="6"/>
      <c r="E85" s="57" t="s">
        <v>51</v>
      </c>
      <c r="F85" s="37">
        <v>5</v>
      </c>
      <c r="G85" s="37">
        <f t="shared" ref="G85:G91" si="27">IF(OR(D85="Yes",D85="Y",D85="YES",D85="y"),3,IF(OR(D85="Partial",D85="P",D85="PARTIAL",D85="p"),1,0))</f>
        <v>0</v>
      </c>
      <c r="H85" s="42">
        <f t="shared" ref="H85:H91" si="28">G85*F85</f>
        <v>0</v>
      </c>
    </row>
    <row r="86" spans="1:8" ht="16.5" customHeight="1" x14ac:dyDescent="0.3">
      <c r="A86" s="39"/>
      <c r="B86" s="89" t="s">
        <v>162</v>
      </c>
      <c r="C86" s="5" t="s">
        <v>5</v>
      </c>
      <c r="D86" s="6"/>
      <c r="E86" s="57" t="s">
        <v>51</v>
      </c>
      <c r="F86" s="37">
        <v>10</v>
      </c>
      <c r="G86" s="37">
        <f t="shared" si="27"/>
        <v>0</v>
      </c>
      <c r="H86" s="42">
        <f t="shared" si="28"/>
        <v>0</v>
      </c>
    </row>
    <row r="87" spans="1:8" x14ac:dyDescent="0.3">
      <c r="A87" s="39"/>
      <c r="B87" s="89" t="s">
        <v>182</v>
      </c>
      <c r="C87" s="5" t="s">
        <v>5</v>
      </c>
      <c r="D87" s="6"/>
      <c r="E87" s="57" t="s">
        <v>51</v>
      </c>
      <c r="F87" s="37">
        <v>5</v>
      </c>
      <c r="G87" s="37">
        <f t="shared" si="27"/>
        <v>0</v>
      </c>
      <c r="H87" s="42">
        <f t="shared" si="28"/>
        <v>0</v>
      </c>
    </row>
    <row r="88" spans="1:8" x14ac:dyDescent="0.3">
      <c r="A88" s="39"/>
      <c r="B88" s="89" t="s">
        <v>187</v>
      </c>
      <c r="C88" s="5" t="s">
        <v>5</v>
      </c>
      <c r="D88" s="6"/>
      <c r="E88" s="57" t="s">
        <v>51</v>
      </c>
      <c r="F88" s="37">
        <v>10</v>
      </c>
      <c r="G88" s="37">
        <f t="shared" si="27"/>
        <v>0</v>
      </c>
      <c r="H88" s="42">
        <f t="shared" si="28"/>
        <v>0</v>
      </c>
    </row>
    <row r="89" spans="1:8" x14ac:dyDescent="0.3">
      <c r="A89" s="39"/>
      <c r="B89" s="89" t="s">
        <v>161</v>
      </c>
      <c r="C89" s="5" t="s">
        <v>5</v>
      </c>
      <c r="D89" s="6"/>
      <c r="E89" s="57" t="s">
        <v>51</v>
      </c>
      <c r="F89" s="37">
        <v>5</v>
      </c>
      <c r="G89" s="37">
        <f t="shared" si="27"/>
        <v>0</v>
      </c>
      <c r="H89" s="42">
        <f t="shared" si="28"/>
        <v>0</v>
      </c>
    </row>
    <row r="90" spans="1:8" x14ac:dyDescent="0.3">
      <c r="A90" s="39"/>
      <c r="B90" s="89" t="s">
        <v>188</v>
      </c>
      <c r="C90" s="5" t="s">
        <v>5</v>
      </c>
      <c r="D90" s="6"/>
      <c r="E90" s="57" t="s">
        <v>51</v>
      </c>
      <c r="F90" s="37">
        <v>1</v>
      </c>
      <c r="G90" s="37">
        <f t="shared" si="27"/>
        <v>0</v>
      </c>
      <c r="H90" s="42">
        <f t="shared" si="28"/>
        <v>0</v>
      </c>
    </row>
    <row r="91" spans="1:8" x14ac:dyDescent="0.3">
      <c r="A91" s="39"/>
      <c r="B91" s="89" t="s">
        <v>189</v>
      </c>
      <c r="C91" s="5" t="s">
        <v>5</v>
      </c>
      <c r="D91" s="6"/>
      <c r="E91" s="57" t="s">
        <v>51</v>
      </c>
      <c r="F91" s="37">
        <v>1</v>
      </c>
      <c r="G91" s="37">
        <f t="shared" si="27"/>
        <v>0</v>
      </c>
      <c r="H91" s="42">
        <f t="shared" si="28"/>
        <v>0</v>
      </c>
    </row>
    <row r="92" spans="1:8" x14ac:dyDescent="0.3">
      <c r="A92" s="62">
        <v>7</v>
      </c>
      <c r="B92" s="63" t="s">
        <v>78</v>
      </c>
      <c r="C92" s="64" t="s">
        <v>64</v>
      </c>
      <c r="D92" s="6"/>
      <c r="E92" s="58"/>
      <c r="F92" s="44"/>
      <c r="G92" s="44">
        <f t="shared" si="3"/>
        <v>0</v>
      </c>
      <c r="H92" s="44"/>
    </row>
    <row r="93" spans="1:8" ht="26.4" x14ac:dyDescent="0.3">
      <c r="A93" s="62">
        <v>7.1</v>
      </c>
      <c r="B93" s="65" t="s">
        <v>79</v>
      </c>
      <c r="C93" s="64" t="s">
        <v>5</v>
      </c>
      <c r="D93" s="6"/>
      <c r="E93" s="57" t="s">
        <v>51</v>
      </c>
      <c r="F93" s="37">
        <v>5</v>
      </c>
      <c r="G93" s="37">
        <f t="shared" si="3"/>
        <v>0</v>
      </c>
      <c r="H93" s="42">
        <f t="shared" ref="H93" si="29">G93*F93</f>
        <v>0</v>
      </c>
    </row>
    <row r="94" spans="1:8" x14ac:dyDescent="0.3">
      <c r="A94" s="39">
        <v>7.2</v>
      </c>
      <c r="B94" s="40" t="s">
        <v>153</v>
      </c>
      <c r="C94" s="5" t="s">
        <v>5</v>
      </c>
      <c r="D94" s="6"/>
      <c r="E94" s="88"/>
      <c r="F94" s="37"/>
      <c r="G94" s="37"/>
      <c r="H94" s="42"/>
    </row>
    <row r="95" spans="1:8" x14ac:dyDescent="0.3">
      <c r="A95" s="39"/>
      <c r="B95" s="40" t="s">
        <v>154</v>
      </c>
      <c r="C95" s="5" t="s">
        <v>155</v>
      </c>
      <c r="D95" s="6"/>
      <c r="E95" s="57" t="s">
        <v>155</v>
      </c>
      <c r="F95" s="37">
        <v>10</v>
      </c>
      <c r="G95" s="37">
        <v>0</v>
      </c>
      <c r="H95" s="42">
        <f t="shared" ref="H95:H100" si="30">G95*F95</f>
        <v>0</v>
      </c>
    </row>
    <row r="96" spans="1:8" x14ac:dyDescent="0.3">
      <c r="A96" s="39"/>
      <c r="B96" s="40" t="s">
        <v>156</v>
      </c>
      <c r="C96" s="5" t="s">
        <v>155</v>
      </c>
      <c r="D96" s="6"/>
      <c r="E96" s="57" t="s">
        <v>155</v>
      </c>
      <c r="F96" s="37">
        <v>10</v>
      </c>
      <c r="G96" s="37">
        <f t="shared" ref="G96:G100" si="31">IF(OR(D96="Yes",D96="Y",D96="YES",D96="y"),3,IF(OR(D96="Partial",D96="P",D96="PARTIAL",D96="p"),1,0))</f>
        <v>0</v>
      </c>
      <c r="H96" s="42">
        <f t="shared" si="30"/>
        <v>0</v>
      </c>
    </row>
    <row r="97" spans="1:8" x14ac:dyDescent="0.3">
      <c r="A97" s="39"/>
      <c r="B97" s="40" t="s">
        <v>157</v>
      </c>
      <c r="C97" s="5" t="s">
        <v>155</v>
      </c>
      <c r="D97" s="6"/>
      <c r="E97" s="57" t="s">
        <v>155</v>
      </c>
      <c r="F97" s="37">
        <v>5</v>
      </c>
      <c r="G97" s="37">
        <f t="shared" si="31"/>
        <v>0</v>
      </c>
      <c r="H97" s="42">
        <f t="shared" si="30"/>
        <v>0</v>
      </c>
    </row>
    <row r="98" spans="1:8" x14ac:dyDescent="0.3">
      <c r="A98" s="39"/>
      <c r="B98" s="40" t="s">
        <v>200</v>
      </c>
      <c r="C98" s="5" t="s">
        <v>155</v>
      </c>
      <c r="D98" s="6"/>
      <c r="E98" s="57" t="s">
        <v>155</v>
      </c>
      <c r="F98" s="37">
        <v>10</v>
      </c>
      <c r="G98" s="37">
        <f t="shared" si="31"/>
        <v>0</v>
      </c>
      <c r="H98" s="42">
        <f t="shared" si="30"/>
        <v>0</v>
      </c>
    </row>
    <row r="99" spans="1:8" x14ac:dyDescent="0.3">
      <c r="A99" s="39"/>
      <c r="B99" s="40" t="s">
        <v>192</v>
      </c>
      <c r="C99" s="5" t="s">
        <v>5</v>
      </c>
      <c r="D99" s="6"/>
      <c r="E99" s="57" t="s">
        <v>51</v>
      </c>
      <c r="F99" s="37">
        <v>10</v>
      </c>
      <c r="G99" s="37">
        <f t="shared" si="31"/>
        <v>0</v>
      </c>
      <c r="H99" s="42">
        <f t="shared" si="30"/>
        <v>0</v>
      </c>
    </row>
    <row r="100" spans="1:8" x14ac:dyDescent="0.3">
      <c r="A100" s="39"/>
      <c r="B100" s="40" t="s">
        <v>202</v>
      </c>
      <c r="C100" s="5" t="s">
        <v>155</v>
      </c>
      <c r="D100" s="6"/>
      <c r="E100" s="57" t="s">
        <v>155</v>
      </c>
      <c r="F100" s="37">
        <v>5</v>
      </c>
      <c r="G100" s="37">
        <f t="shared" si="31"/>
        <v>0</v>
      </c>
      <c r="H100" s="42">
        <f t="shared" si="30"/>
        <v>0</v>
      </c>
    </row>
    <row r="101" spans="1:8" x14ac:dyDescent="0.3">
      <c r="A101" s="39">
        <v>7.3</v>
      </c>
      <c r="B101" s="40" t="s">
        <v>173</v>
      </c>
      <c r="C101" s="5" t="s">
        <v>5</v>
      </c>
      <c r="D101" s="6"/>
      <c r="E101" s="88"/>
      <c r="F101" s="37"/>
      <c r="G101" s="37"/>
      <c r="H101" s="42"/>
    </row>
    <row r="102" spans="1:8" x14ac:dyDescent="0.3">
      <c r="A102" s="39"/>
      <c r="B102" s="89" t="s">
        <v>160</v>
      </c>
      <c r="C102" s="5" t="s">
        <v>5</v>
      </c>
      <c r="D102" s="6"/>
      <c r="E102" s="57" t="s">
        <v>51</v>
      </c>
      <c r="F102" s="37">
        <v>5</v>
      </c>
      <c r="G102" s="37">
        <f t="shared" ref="G102:G108" si="32">IF(OR(D102="Yes",D102="Y",D102="YES",D102="y"),3,IF(OR(D102="Partial",D102="P",D102="PARTIAL",D102="p"),1,0))</f>
        <v>0</v>
      </c>
      <c r="H102" s="42">
        <f t="shared" ref="H102:H108" si="33">G102*F102</f>
        <v>0</v>
      </c>
    </row>
    <row r="103" spans="1:8" ht="16.5" customHeight="1" x14ac:dyDescent="0.3">
      <c r="A103" s="39"/>
      <c r="B103" s="89" t="s">
        <v>162</v>
      </c>
      <c r="C103" s="5" t="s">
        <v>5</v>
      </c>
      <c r="D103" s="6"/>
      <c r="E103" s="57" t="s">
        <v>51</v>
      </c>
      <c r="F103" s="37">
        <v>10</v>
      </c>
      <c r="G103" s="37">
        <f t="shared" si="32"/>
        <v>0</v>
      </c>
      <c r="H103" s="42">
        <f t="shared" si="33"/>
        <v>0</v>
      </c>
    </row>
    <row r="104" spans="1:8" x14ac:dyDescent="0.3">
      <c r="A104" s="39"/>
      <c r="B104" s="89" t="s">
        <v>182</v>
      </c>
      <c r="C104" s="5" t="s">
        <v>5</v>
      </c>
      <c r="D104" s="6"/>
      <c r="E104" s="57" t="s">
        <v>51</v>
      </c>
      <c r="F104" s="37">
        <v>5</v>
      </c>
      <c r="G104" s="37">
        <f t="shared" si="32"/>
        <v>0</v>
      </c>
      <c r="H104" s="42">
        <f t="shared" si="33"/>
        <v>0</v>
      </c>
    </row>
    <row r="105" spans="1:8" x14ac:dyDescent="0.3">
      <c r="A105" s="39"/>
      <c r="B105" s="89" t="s">
        <v>187</v>
      </c>
      <c r="C105" s="5" t="s">
        <v>5</v>
      </c>
      <c r="D105" s="6"/>
      <c r="E105" s="57" t="s">
        <v>51</v>
      </c>
      <c r="F105" s="37">
        <v>10</v>
      </c>
      <c r="G105" s="37">
        <f t="shared" si="32"/>
        <v>0</v>
      </c>
      <c r="H105" s="42">
        <f t="shared" si="33"/>
        <v>0</v>
      </c>
    </row>
    <row r="106" spans="1:8" x14ac:dyDescent="0.3">
      <c r="A106" s="39"/>
      <c r="B106" s="89" t="s">
        <v>161</v>
      </c>
      <c r="C106" s="5" t="s">
        <v>5</v>
      </c>
      <c r="D106" s="6"/>
      <c r="E106" s="57" t="s">
        <v>51</v>
      </c>
      <c r="F106" s="37">
        <v>5</v>
      </c>
      <c r="G106" s="37">
        <f t="shared" si="32"/>
        <v>0</v>
      </c>
      <c r="H106" s="42">
        <f t="shared" si="33"/>
        <v>0</v>
      </c>
    </row>
    <row r="107" spans="1:8" x14ac:dyDescent="0.3">
      <c r="A107" s="39"/>
      <c r="B107" s="89" t="s">
        <v>188</v>
      </c>
      <c r="C107" s="5" t="s">
        <v>5</v>
      </c>
      <c r="D107" s="6"/>
      <c r="E107" s="57" t="s">
        <v>51</v>
      </c>
      <c r="F107" s="37">
        <v>1</v>
      </c>
      <c r="G107" s="37">
        <f t="shared" si="32"/>
        <v>0</v>
      </c>
      <c r="H107" s="42">
        <f t="shared" si="33"/>
        <v>0</v>
      </c>
    </row>
    <row r="108" spans="1:8" x14ac:dyDescent="0.3">
      <c r="A108" s="39"/>
      <c r="B108" s="89" t="s">
        <v>189</v>
      </c>
      <c r="C108" s="5" t="s">
        <v>5</v>
      </c>
      <c r="D108" s="6"/>
      <c r="E108" s="57" t="s">
        <v>51</v>
      </c>
      <c r="F108" s="37">
        <v>1</v>
      </c>
      <c r="G108" s="37">
        <f t="shared" si="32"/>
        <v>0</v>
      </c>
      <c r="H108" s="42">
        <f t="shared" si="33"/>
        <v>0</v>
      </c>
    </row>
    <row r="109" spans="1:8" x14ac:dyDescent="0.3">
      <c r="A109" s="62">
        <v>8</v>
      </c>
      <c r="B109" s="63" t="s">
        <v>80</v>
      </c>
      <c r="C109" s="64" t="s">
        <v>64</v>
      </c>
      <c r="D109" s="6"/>
      <c r="E109" s="58"/>
      <c r="F109" s="44"/>
      <c r="G109" s="44">
        <f t="shared" si="3"/>
        <v>0</v>
      </c>
      <c r="H109" s="44"/>
    </row>
    <row r="110" spans="1:8" ht="26.4" x14ac:dyDescent="0.3">
      <c r="A110" s="62">
        <v>8.1</v>
      </c>
      <c r="B110" s="65" t="s">
        <v>81</v>
      </c>
      <c r="C110" s="64" t="s">
        <v>5</v>
      </c>
      <c r="D110" s="6"/>
      <c r="E110" s="57" t="s">
        <v>51</v>
      </c>
      <c r="F110" s="37">
        <v>5</v>
      </c>
      <c r="G110" s="37">
        <f t="shared" si="3"/>
        <v>0</v>
      </c>
      <c r="H110" s="42">
        <f t="shared" ref="H110" si="34">G110*F110</f>
        <v>0</v>
      </c>
    </row>
    <row r="111" spans="1:8" x14ac:dyDescent="0.3">
      <c r="A111" s="39">
        <v>8.1999999999999993</v>
      </c>
      <c r="B111" s="40" t="s">
        <v>153</v>
      </c>
      <c r="C111" s="5" t="s">
        <v>5</v>
      </c>
      <c r="D111" s="6"/>
      <c r="E111" s="88"/>
      <c r="F111" s="37"/>
      <c r="G111" s="37"/>
      <c r="H111" s="42"/>
    </row>
    <row r="112" spans="1:8" x14ac:dyDescent="0.3">
      <c r="A112" s="39"/>
      <c r="B112" s="40" t="s">
        <v>154</v>
      </c>
      <c r="C112" s="5" t="s">
        <v>155</v>
      </c>
      <c r="D112" s="6"/>
      <c r="E112" s="57" t="s">
        <v>155</v>
      </c>
      <c r="F112" s="37">
        <v>10</v>
      </c>
      <c r="G112" s="37">
        <v>0</v>
      </c>
      <c r="H112" s="42">
        <f t="shared" ref="H112:H117" si="35">G112*F112</f>
        <v>0</v>
      </c>
    </row>
    <row r="113" spans="1:8" x14ac:dyDescent="0.3">
      <c r="A113" s="39"/>
      <c r="B113" s="40" t="s">
        <v>156</v>
      </c>
      <c r="C113" s="5" t="s">
        <v>155</v>
      </c>
      <c r="D113" s="6"/>
      <c r="E113" s="57" t="s">
        <v>155</v>
      </c>
      <c r="F113" s="37">
        <v>10</v>
      </c>
      <c r="G113" s="37">
        <f t="shared" ref="G113:G117" si="36">IF(OR(D113="Yes",D113="Y",D113="YES",D113="y"),3,IF(OR(D113="Partial",D113="P",D113="PARTIAL",D113="p"),1,0))</f>
        <v>0</v>
      </c>
      <c r="H113" s="42">
        <f t="shared" si="35"/>
        <v>0</v>
      </c>
    </row>
    <row r="114" spans="1:8" x14ac:dyDescent="0.3">
      <c r="A114" s="39"/>
      <c r="B114" s="40" t="s">
        <v>157</v>
      </c>
      <c r="C114" s="5" t="s">
        <v>155</v>
      </c>
      <c r="D114" s="6"/>
      <c r="E114" s="57" t="s">
        <v>155</v>
      </c>
      <c r="F114" s="37">
        <v>5</v>
      </c>
      <c r="G114" s="37">
        <f t="shared" si="36"/>
        <v>0</v>
      </c>
      <c r="H114" s="42">
        <f t="shared" si="35"/>
        <v>0</v>
      </c>
    </row>
    <row r="115" spans="1:8" x14ac:dyDescent="0.3">
      <c r="A115" s="39"/>
      <c r="B115" s="40" t="s">
        <v>200</v>
      </c>
      <c r="C115" s="5" t="s">
        <v>155</v>
      </c>
      <c r="D115" s="6"/>
      <c r="E115" s="57" t="s">
        <v>155</v>
      </c>
      <c r="F115" s="37">
        <v>10</v>
      </c>
      <c r="G115" s="37">
        <f t="shared" si="36"/>
        <v>0</v>
      </c>
      <c r="H115" s="42">
        <f t="shared" si="35"/>
        <v>0</v>
      </c>
    </row>
    <row r="116" spans="1:8" x14ac:dyDescent="0.3">
      <c r="A116" s="39"/>
      <c r="B116" s="40" t="s">
        <v>192</v>
      </c>
      <c r="C116" s="5" t="s">
        <v>5</v>
      </c>
      <c r="D116" s="6"/>
      <c r="E116" s="57" t="s">
        <v>51</v>
      </c>
      <c r="F116" s="37">
        <v>10</v>
      </c>
      <c r="G116" s="37">
        <f t="shared" si="36"/>
        <v>0</v>
      </c>
      <c r="H116" s="42">
        <f t="shared" si="35"/>
        <v>0</v>
      </c>
    </row>
    <row r="117" spans="1:8" x14ac:dyDescent="0.3">
      <c r="A117" s="39"/>
      <c r="B117" s="40" t="s">
        <v>202</v>
      </c>
      <c r="C117" s="5" t="s">
        <v>155</v>
      </c>
      <c r="D117" s="6"/>
      <c r="E117" s="57" t="s">
        <v>155</v>
      </c>
      <c r="F117" s="37">
        <v>5</v>
      </c>
      <c r="G117" s="37">
        <f t="shared" si="36"/>
        <v>0</v>
      </c>
      <c r="H117" s="42">
        <f t="shared" si="35"/>
        <v>0</v>
      </c>
    </row>
    <row r="118" spans="1:8" x14ac:dyDescent="0.3">
      <c r="A118" s="39">
        <v>8.3000000000000007</v>
      </c>
      <c r="B118" s="40" t="s">
        <v>174</v>
      </c>
      <c r="C118" s="5" t="s">
        <v>5</v>
      </c>
      <c r="D118" s="6"/>
      <c r="E118" s="88"/>
      <c r="F118" s="37"/>
      <c r="G118" s="37"/>
      <c r="H118" s="42"/>
    </row>
    <row r="119" spans="1:8" x14ac:dyDescent="0.3">
      <c r="A119" s="39"/>
      <c r="B119" s="89" t="s">
        <v>160</v>
      </c>
      <c r="C119" s="5" t="s">
        <v>5</v>
      </c>
      <c r="D119" s="6"/>
      <c r="E119" s="57" t="s">
        <v>51</v>
      </c>
      <c r="F119" s="37">
        <v>5</v>
      </c>
      <c r="G119" s="37">
        <f t="shared" ref="G119:G125" si="37">IF(OR(D119="Yes",D119="Y",D119="YES",D119="y"),3,IF(OR(D119="Partial",D119="P",D119="PARTIAL",D119="p"),1,0))</f>
        <v>0</v>
      </c>
      <c r="H119" s="42">
        <f t="shared" ref="H119:H125" si="38">G119*F119</f>
        <v>0</v>
      </c>
    </row>
    <row r="120" spans="1:8" ht="16.5" customHeight="1" x14ac:dyDescent="0.3">
      <c r="A120" s="39"/>
      <c r="B120" s="89" t="s">
        <v>162</v>
      </c>
      <c r="C120" s="5" t="s">
        <v>5</v>
      </c>
      <c r="D120" s="6"/>
      <c r="E120" s="57" t="s">
        <v>51</v>
      </c>
      <c r="F120" s="37">
        <v>10</v>
      </c>
      <c r="G120" s="37">
        <f t="shared" si="37"/>
        <v>0</v>
      </c>
      <c r="H120" s="42">
        <f t="shared" si="38"/>
        <v>0</v>
      </c>
    </row>
    <row r="121" spans="1:8" x14ac:dyDescent="0.3">
      <c r="A121" s="39"/>
      <c r="B121" s="89" t="s">
        <v>182</v>
      </c>
      <c r="C121" s="5" t="s">
        <v>5</v>
      </c>
      <c r="D121" s="6"/>
      <c r="E121" s="57" t="s">
        <v>51</v>
      </c>
      <c r="F121" s="37">
        <v>5</v>
      </c>
      <c r="G121" s="37">
        <f t="shared" si="37"/>
        <v>0</v>
      </c>
      <c r="H121" s="42">
        <f t="shared" si="38"/>
        <v>0</v>
      </c>
    </row>
    <row r="122" spans="1:8" x14ac:dyDescent="0.3">
      <c r="A122" s="39"/>
      <c r="B122" s="89" t="s">
        <v>187</v>
      </c>
      <c r="C122" s="5" t="s">
        <v>5</v>
      </c>
      <c r="D122" s="6"/>
      <c r="E122" s="57" t="s">
        <v>51</v>
      </c>
      <c r="F122" s="37">
        <v>10</v>
      </c>
      <c r="G122" s="37">
        <f t="shared" si="37"/>
        <v>0</v>
      </c>
      <c r="H122" s="42">
        <f t="shared" si="38"/>
        <v>0</v>
      </c>
    </row>
    <row r="123" spans="1:8" x14ac:dyDescent="0.3">
      <c r="A123" s="39"/>
      <c r="B123" s="89" t="s">
        <v>161</v>
      </c>
      <c r="C123" s="5" t="s">
        <v>5</v>
      </c>
      <c r="D123" s="6"/>
      <c r="E123" s="57" t="s">
        <v>51</v>
      </c>
      <c r="F123" s="37">
        <v>5</v>
      </c>
      <c r="G123" s="37">
        <f t="shared" si="37"/>
        <v>0</v>
      </c>
      <c r="H123" s="42">
        <f t="shared" si="38"/>
        <v>0</v>
      </c>
    </row>
    <row r="124" spans="1:8" x14ac:dyDescent="0.3">
      <c r="A124" s="39"/>
      <c r="B124" s="89" t="s">
        <v>188</v>
      </c>
      <c r="C124" s="5" t="s">
        <v>5</v>
      </c>
      <c r="D124" s="6"/>
      <c r="E124" s="57" t="s">
        <v>51</v>
      </c>
      <c r="F124" s="37">
        <v>1</v>
      </c>
      <c r="G124" s="37">
        <f t="shared" si="37"/>
        <v>0</v>
      </c>
      <c r="H124" s="42">
        <f t="shared" si="38"/>
        <v>0</v>
      </c>
    </row>
    <row r="125" spans="1:8" x14ac:dyDescent="0.3">
      <c r="A125" s="39"/>
      <c r="B125" s="89" t="s">
        <v>189</v>
      </c>
      <c r="C125" s="5" t="s">
        <v>5</v>
      </c>
      <c r="D125" s="6"/>
      <c r="E125" s="57" t="s">
        <v>51</v>
      </c>
      <c r="F125" s="37">
        <v>1</v>
      </c>
      <c r="G125" s="37">
        <f t="shared" si="37"/>
        <v>0</v>
      </c>
      <c r="H125" s="42">
        <f t="shared" si="38"/>
        <v>0</v>
      </c>
    </row>
    <row r="126" spans="1:8" x14ac:dyDescent="0.3">
      <c r="A126" s="62">
        <v>9</v>
      </c>
      <c r="B126" s="63" t="s">
        <v>82</v>
      </c>
      <c r="C126" s="64" t="s">
        <v>64</v>
      </c>
      <c r="D126" s="6"/>
      <c r="E126" s="58"/>
      <c r="F126" s="44"/>
      <c r="G126" s="44">
        <f t="shared" si="3"/>
        <v>0</v>
      </c>
      <c r="H126" s="44"/>
    </row>
    <row r="127" spans="1:8" ht="26.4" x14ac:dyDescent="0.3">
      <c r="A127" s="62">
        <v>9.1</v>
      </c>
      <c r="B127" s="65" t="s">
        <v>83</v>
      </c>
      <c r="C127" s="64" t="s">
        <v>5</v>
      </c>
      <c r="D127" s="6"/>
      <c r="E127" s="57" t="s">
        <v>51</v>
      </c>
      <c r="F127" s="37">
        <v>5</v>
      </c>
      <c r="G127" s="37">
        <f t="shared" si="3"/>
        <v>0</v>
      </c>
      <c r="H127" s="42">
        <f t="shared" ref="H127" si="39">G127*F127</f>
        <v>0</v>
      </c>
    </row>
    <row r="128" spans="1:8" x14ac:dyDescent="0.3">
      <c r="A128" s="39">
        <v>9.1999999999999993</v>
      </c>
      <c r="B128" s="40" t="s">
        <v>153</v>
      </c>
      <c r="C128" s="5" t="s">
        <v>5</v>
      </c>
      <c r="D128" s="6"/>
      <c r="E128" s="88"/>
      <c r="F128" s="37"/>
      <c r="G128" s="37"/>
      <c r="H128" s="42"/>
    </row>
    <row r="129" spans="1:8" x14ac:dyDescent="0.3">
      <c r="A129" s="39"/>
      <c r="B129" s="40" t="s">
        <v>154</v>
      </c>
      <c r="C129" s="5" t="s">
        <v>155</v>
      </c>
      <c r="D129" s="6"/>
      <c r="E129" s="57" t="s">
        <v>155</v>
      </c>
      <c r="F129" s="37">
        <v>10</v>
      </c>
      <c r="G129" s="37">
        <v>0</v>
      </c>
      <c r="H129" s="42">
        <f t="shared" ref="H129:H134" si="40">G129*F129</f>
        <v>0</v>
      </c>
    </row>
    <row r="130" spans="1:8" x14ac:dyDescent="0.3">
      <c r="A130" s="39"/>
      <c r="B130" s="40" t="s">
        <v>156</v>
      </c>
      <c r="C130" s="5" t="s">
        <v>155</v>
      </c>
      <c r="D130" s="6"/>
      <c r="E130" s="57" t="s">
        <v>155</v>
      </c>
      <c r="F130" s="37">
        <v>10</v>
      </c>
      <c r="G130" s="37">
        <f t="shared" ref="G130:G134" si="41">IF(OR(D130="Yes",D130="Y",D130="YES",D130="y"),3,IF(OR(D130="Partial",D130="P",D130="PARTIAL",D130="p"),1,0))</f>
        <v>0</v>
      </c>
      <c r="H130" s="42">
        <f t="shared" si="40"/>
        <v>0</v>
      </c>
    </row>
    <row r="131" spans="1:8" x14ac:dyDescent="0.3">
      <c r="A131" s="39"/>
      <c r="B131" s="40" t="s">
        <v>157</v>
      </c>
      <c r="C131" s="5" t="s">
        <v>155</v>
      </c>
      <c r="D131" s="6"/>
      <c r="E131" s="57" t="s">
        <v>155</v>
      </c>
      <c r="F131" s="37">
        <v>5</v>
      </c>
      <c r="G131" s="37">
        <f t="shared" si="41"/>
        <v>0</v>
      </c>
      <c r="H131" s="42">
        <f t="shared" si="40"/>
        <v>0</v>
      </c>
    </row>
    <row r="132" spans="1:8" x14ac:dyDescent="0.3">
      <c r="A132" s="39"/>
      <c r="B132" s="40" t="s">
        <v>200</v>
      </c>
      <c r="C132" s="5" t="s">
        <v>155</v>
      </c>
      <c r="D132" s="6"/>
      <c r="E132" s="57" t="s">
        <v>155</v>
      </c>
      <c r="F132" s="37">
        <v>10</v>
      </c>
      <c r="G132" s="37">
        <f t="shared" si="41"/>
        <v>0</v>
      </c>
      <c r="H132" s="42">
        <f t="shared" si="40"/>
        <v>0</v>
      </c>
    </row>
    <row r="133" spans="1:8" x14ac:dyDescent="0.3">
      <c r="A133" s="39"/>
      <c r="B133" s="40" t="s">
        <v>192</v>
      </c>
      <c r="C133" s="5" t="s">
        <v>5</v>
      </c>
      <c r="D133" s="6"/>
      <c r="E133" s="57" t="s">
        <v>51</v>
      </c>
      <c r="F133" s="37">
        <v>10</v>
      </c>
      <c r="G133" s="37">
        <f t="shared" si="41"/>
        <v>0</v>
      </c>
      <c r="H133" s="42">
        <f t="shared" si="40"/>
        <v>0</v>
      </c>
    </row>
    <row r="134" spans="1:8" x14ac:dyDescent="0.3">
      <c r="A134" s="39"/>
      <c r="B134" s="40" t="s">
        <v>202</v>
      </c>
      <c r="C134" s="5" t="s">
        <v>155</v>
      </c>
      <c r="D134" s="6"/>
      <c r="E134" s="57" t="s">
        <v>155</v>
      </c>
      <c r="F134" s="37">
        <v>5</v>
      </c>
      <c r="G134" s="37">
        <f t="shared" si="41"/>
        <v>0</v>
      </c>
      <c r="H134" s="42">
        <f t="shared" si="40"/>
        <v>0</v>
      </c>
    </row>
    <row r="135" spans="1:8" x14ac:dyDescent="0.3">
      <c r="A135" s="39">
        <v>9.3000000000000007</v>
      </c>
      <c r="B135" s="40" t="s">
        <v>175</v>
      </c>
      <c r="C135" s="5" t="s">
        <v>5</v>
      </c>
      <c r="D135" s="6"/>
      <c r="E135" s="88"/>
      <c r="F135" s="37"/>
      <c r="G135" s="37"/>
      <c r="H135" s="42"/>
    </row>
    <row r="136" spans="1:8" x14ac:dyDescent="0.3">
      <c r="A136" s="39"/>
      <c r="B136" s="89" t="s">
        <v>160</v>
      </c>
      <c r="C136" s="5" t="s">
        <v>5</v>
      </c>
      <c r="D136" s="6"/>
      <c r="E136" s="57" t="s">
        <v>51</v>
      </c>
      <c r="F136" s="37">
        <v>5</v>
      </c>
      <c r="G136" s="37">
        <f t="shared" ref="G136:G142" si="42">IF(OR(D136="Yes",D136="Y",D136="YES",D136="y"),3,IF(OR(D136="Partial",D136="P",D136="PARTIAL",D136="p"),1,0))</f>
        <v>0</v>
      </c>
      <c r="H136" s="42">
        <f t="shared" ref="H136:H142" si="43">G136*F136</f>
        <v>0</v>
      </c>
    </row>
    <row r="137" spans="1:8" ht="16.5" customHeight="1" x14ac:dyDescent="0.3">
      <c r="A137" s="39"/>
      <c r="B137" s="89" t="s">
        <v>162</v>
      </c>
      <c r="C137" s="5" t="s">
        <v>5</v>
      </c>
      <c r="D137" s="6"/>
      <c r="E137" s="57" t="s">
        <v>51</v>
      </c>
      <c r="F137" s="37">
        <v>10</v>
      </c>
      <c r="G137" s="37">
        <f t="shared" si="42"/>
        <v>0</v>
      </c>
      <c r="H137" s="42">
        <f t="shared" si="43"/>
        <v>0</v>
      </c>
    </row>
    <row r="138" spans="1:8" x14ac:dyDescent="0.3">
      <c r="A138" s="39"/>
      <c r="B138" s="89" t="s">
        <v>182</v>
      </c>
      <c r="C138" s="5" t="s">
        <v>5</v>
      </c>
      <c r="D138" s="6"/>
      <c r="E138" s="57" t="s">
        <v>51</v>
      </c>
      <c r="F138" s="37">
        <v>5</v>
      </c>
      <c r="G138" s="37">
        <f t="shared" si="42"/>
        <v>0</v>
      </c>
      <c r="H138" s="42">
        <f t="shared" si="43"/>
        <v>0</v>
      </c>
    </row>
    <row r="139" spans="1:8" x14ac:dyDescent="0.3">
      <c r="A139" s="39"/>
      <c r="B139" s="89" t="s">
        <v>187</v>
      </c>
      <c r="C139" s="5" t="s">
        <v>5</v>
      </c>
      <c r="D139" s="6"/>
      <c r="E139" s="57" t="s">
        <v>51</v>
      </c>
      <c r="F139" s="37">
        <v>10</v>
      </c>
      <c r="G139" s="37">
        <f t="shared" si="42"/>
        <v>0</v>
      </c>
      <c r="H139" s="42">
        <f t="shared" si="43"/>
        <v>0</v>
      </c>
    </row>
    <row r="140" spans="1:8" x14ac:dyDescent="0.3">
      <c r="A140" s="39"/>
      <c r="B140" s="89" t="s">
        <v>161</v>
      </c>
      <c r="C140" s="5" t="s">
        <v>5</v>
      </c>
      <c r="D140" s="6"/>
      <c r="E140" s="57" t="s">
        <v>51</v>
      </c>
      <c r="F140" s="37">
        <v>5</v>
      </c>
      <c r="G140" s="37">
        <f t="shared" si="42"/>
        <v>0</v>
      </c>
      <c r="H140" s="42">
        <f t="shared" si="43"/>
        <v>0</v>
      </c>
    </row>
    <row r="141" spans="1:8" x14ac:dyDescent="0.3">
      <c r="A141" s="39"/>
      <c r="B141" s="89" t="s">
        <v>188</v>
      </c>
      <c r="C141" s="5" t="s">
        <v>5</v>
      </c>
      <c r="D141" s="6"/>
      <c r="E141" s="57" t="s">
        <v>51</v>
      </c>
      <c r="F141" s="37">
        <v>1</v>
      </c>
      <c r="G141" s="37">
        <f t="shared" si="42"/>
        <v>0</v>
      </c>
      <c r="H141" s="42">
        <f t="shared" si="43"/>
        <v>0</v>
      </c>
    </row>
    <row r="142" spans="1:8" x14ac:dyDescent="0.3">
      <c r="A142" s="39"/>
      <c r="B142" s="89" t="s">
        <v>189</v>
      </c>
      <c r="C142" s="5" t="s">
        <v>5</v>
      </c>
      <c r="D142" s="6"/>
      <c r="E142" s="57" t="s">
        <v>51</v>
      </c>
      <c r="F142" s="37">
        <v>1</v>
      </c>
      <c r="G142" s="37">
        <f t="shared" si="42"/>
        <v>0</v>
      </c>
      <c r="H142" s="42">
        <f t="shared" si="43"/>
        <v>0</v>
      </c>
    </row>
    <row r="143" spans="1:8" x14ac:dyDescent="0.3">
      <c r="A143" s="62">
        <v>10</v>
      </c>
      <c r="B143" s="63" t="s">
        <v>84</v>
      </c>
      <c r="C143" s="64" t="s">
        <v>64</v>
      </c>
      <c r="D143" s="6"/>
      <c r="E143" s="58"/>
      <c r="F143" s="44"/>
      <c r="G143" s="44">
        <f t="shared" si="3"/>
        <v>0</v>
      </c>
      <c r="H143" s="44"/>
    </row>
    <row r="144" spans="1:8" ht="26.4" x14ac:dyDescent="0.3">
      <c r="A144" s="62">
        <v>10.1</v>
      </c>
      <c r="B144" s="65" t="s">
        <v>177</v>
      </c>
      <c r="C144" s="64" t="s">
        <v>5</v>
      </c>
      <c r="D144" s="6"/>
      <c r="E144" s="57" t="s">
        <v>51</v>
      </c>
      <c r="F144" s="37">
        <v>5</v>
      </c>
      <c r="G144" s="37">
        <f t="shared" si="3"/>
        <v>0</v>
      </c>
      <c r="H144" s="42">
        <f t="shared" ref="H144" si="44">G144*F144</f>
        <v>0</v>
      </c>
    </row>
    <row r="145" spans="1:8" x14ac:dyDescent="0.3">
      <c r="A145" s="39">
        <v>10.199999999999999</v>
      </c>
      <c r="B145" s="40" t="s">
        <v>153</v>
      </c>
      <c r="C145" s="5" t="s">
        <v>5</v>
      </c>
      <c r="D145" s="6"/>
      <c r="E145" s="88"/>
      <c r="F145" s="37"/>
      <c r="G145" s="37"/>
      <c r="H145" s="42"/>
    </row>
    <row r="146" spans="1:8" x14ac:dyDescent="0.3">
      <c r="A146" s="39"/>
      <c r="B146" s="40" t="s">
        <v>154</v>
      </c>
      <c r="C146" s="5" t="s">
        <v>155</v>
      </c>
      <c r="D146" s="6"/>
      <c r="E146" s="57" t="s">
        <v>155</v>
      </c>
      <c r="F146" s="37">
        <v>10</v>
      </c>
      <c r="G146" s="37">
        <v>0</v>
      </c>
      <c r="H146" s="42">
        <f t="shared" ref="H146:H151" si="45">G146*F146</f>
        <v>0</v>
      </c>
    </row>
    <row r="147" spans="1:8" x14ac:dyDescent="0.3">
      <c r="A147" s="39"/>
      <c r="B147" s="40" t="s">
        <v>156</v>
      </c>
      <c r="C147" s="5" t="s">
        <v>155</v>
      </c>
      <c r="D147" s="6"/>
      <c r="E147" s="57" t="s">
        <v>155</v>
      </c>
      <c r="F147" s="37">
        <v>10</v>
      </c>
      <c r="G147" s="37">
        <f t="shared" ref="G147:G151" si="46">IF(OR(D147="Yes",D147="Y",D147="YES",D147="y"),3,IF(OR(D147="Partial",D147="P",D147="PARTIAL",D147="p"),1,0))</f>
        <v>0</v>
      </c>
      <c r="H147" s="42">
        <f t="shared" si="45"/>
        <v>0</v>
      </c>
    </row>
    <row r="148" spans="1:8" x14ac:dyDescent="0.3">
      <c r="A148" s="39"/>
      <c r="B148" s="40" t="s">
        <v>157</v>
      </c>
      <c r="C148" s="5" t="s">
        <v>155</v>
      </c>
      <c r="D148" s="6"/>
      <c r="E148" s="57" t="s">
        <v>155</v>
      </c>
      <c r="F148" s="37">
        <v>5</v>
      </c>
      <c r="G148" s="37">
        <f t="shared" si="46"/>
        <v>0</v>
      </c>
      <c r="H148" s="42">
        <f t="shared" si="45"/>
        <v>0</v>
      </c>
    </row>
    <row r="149" spans="1:8" x14ac:dyDescent="0.3">
      <c r="A149" s="39"/>
      <c r="B149" s="40" t="s">
        <v>200</v>
      </c>
      <c r="C149" s="5" t="s">
        <v>155</v>
      </c>
      <c r="D149" s="6"/>
      <c r="E149" s="57" t="s">
        <v>155</v>
      </c>
      <c r="F149" s="37">
        <v>10</v>
      </c>
      <c r="G149" s="37">
        <f t="shared" si="46"/>
        <v>0</v>
      </c>
      <c r="H149" s="42">
        <f t="shared" si="45"/>
        <v>0</v>
      </c>
    </row>
    <row r="150" spans="1:8" x14ac:dyDescent="0.3">
      <c r="A150" s="39"/>
      <c r="B150" s="40" t="s">
        <v>192</v>
      </c>
      <c r="C150" s="5" t="s">
        <v>5</v>
      </c>
      <c r="D150" s="6"/>
      <c r="E150" s="57" t="s">
        <v>51</v>
      </c>
      <c r="F150" s="37">
        <v>10</v>
      </c>
      <c r="G150" s="37">
        <f t="shared" si="46"/>
        <v>0</v>
      </c>
      <c r="H150" s="42">
        <f t="shared" si="45"/>
        <v>0</v>
      </c>
    </row>
    <row r="151" spans="1:8" x14ac:dyDescent="0.3">
      <c r="A151" s="39"/>
      <c r="B151" s="40" t="s">
        <v>202</v>
      </c>
      <c r="C151" s="5" t="s">
        <v>155</v>
      </c>
      <c r="D151" s="6"/>
      <c r="E151" s="57" t="s">
        <v>155</v>
      </c>
      <c r="F151" s="37">
        <v>5</v>
      </c>
      <c r="G151" s="37">
        <f t="shared" si="46"/>
        <v>0</v>
      </c>
      <c r="H151" s="42">
        <f t="shared" si="45"/>
        <v>0</v>
      </c>
    </row>
    <row r="152" spans="1:8" x14ac:dyDescent="0.3">
      <c r="A152" s="39">
        <v>10.3</v>
      </c>
      <c r="B152" s="40" t="s">
        <v>176</v>
      </c>
      <c r="C152" s="5" t="s">
        <v>5</v>
      </c>
      <c r="D152" s="6"/>
      <c r="E152" s="88"/>
      <c r="F152" s="37"/>
      <c r="G152" s="37"/>
      <c r="H152" s="42"/>
    </row>
    <row r="153" spans="1:8" x14ac:dyDescent="0.3">
      <c r="A153" s="39"/>
      <c r="B153" s="89" t="s">
        <v>160</v>
      </c>
      <c r="C153" s="5" t="s">
        <v>5</v>
      </c>
      <c r="D153" s="6"/>
      <c r="E153" s="57" t="s">
        <v>51</v>
      </c>
      <c r="F153" s="37">
        <v>5</v>
      </c>
      <c r="G153" s="37">
        <f t="shared" ref="G153:G159" si="47">IF(OR(D153="Yes",D153="Y",D153="YES",D153="y"),3,IF(OR(D153="Partial",D153="P",D153="PARTIAL",D153="p"),1,0))</f>
        <v>0</v>
      </c>
      <c r="H153" s="42">
        <f t="shared" ref="H153:H159" si="48">G153*F153</f>
        <v>0</v>
      </c>
    </row>
    <row r="154" spans="1:8" ht="16.5" customHeight="1" x14ac:dyDescent="0.3">
      <c r="A154" s="39"/>
      <c r="B154" s="89" t="s">
        <v>162</v>
      </c>
      <c r="C154" s="5" t="s">
        <v>5</v>
      </c>
      <c r="D154" s="6"/>
      <c r="E154" s="57" t="s">
        <v>51</v>
      </c>
      <c r="F154" s="37">
        <v>10</v>
      </c>
      <c r="G154" s="37">
        <f t="shared" si="47"/>
        <v>0</v>
      </c>
      <c r="H154" s="42">
        <f t="shared" si="48"/>
        <v>0</v>
      </c>
    </row>
    <row r="155" spans="1:8" x14ac:dyDescent="0.3">
      <c r="A155" s="39"/>
      <c r="B155" s="89" t="s">
        <v>182</v>
      </c>
      <c r="C155" s="5" t="s">
        <v>5</v>
      </c>
      <c r="D155" s="6"/>
      <c r="E155" s="57" t="s">
        <v>51</v>
      </c>
      <c r="F155" s="37">
        <v>5</v>
      </c>
      <c r="G155" s="37">
        <f t="shared" si="47"/>
        <v>0</v>
      </c>
      <c r="H155" s="42">
        <f t="shared" si="48"/>
        <v>0</v>
      </c>
    </row>
    <row r="156" spans="1:8" x14ac:dyDescent="0.3">
      <c r="A156" s="39"/>
      <c r="B156" s="89" t="s">
        <v>187</v>
      </c>
      <c r="C156" s="5" t="s">
        <v>5</v>
      </c>
      <c r="D156" s="6"/>
      <c r="E156" s="57" t="s">
        <v>51</v>
      </c>
      <c r="F156" s="37">
        <v>10</v>
      </c>
      <c r="G156" s="37">
        <f t="shared" si="47"/>
        <v>0</v>
      </c>
      <c r="H156" s="42">
        <f t="shared" si="48"/>
        <v>0</v>
      </c>
    </row>
    <row r="157" spans="1:8" x14ac:dyDescent="0.3">
      <c r="A157" s="39"/>
      <c r="B157" s="89" t="s">
        <v>161</v>
      </c>
      <c r="C157" s="5" t="s">
        <v>5</v>
      </c>
      <c r="D157" s="6"/>
      <c r="E157" s="57" t="s">
        <v>51</v>
      </c>
      <c r="F157" s="37">
        <v>5</v>
      </c>
      <c r="G157" s="37">
        <f t="shared" si="47"/>
        <v>0</v>
      </c>
      <c r="H157" s="42">
        <f t="shared" si="48"/>
        <v>0</v>
      </c>
    </row>
    <row r="158" spans="1:8" x14ac:dyDescent="0.3">
      <c r="A158" s="39"/>
      <c r="B158" s="89" t="s">
        <v>188</v>
      </c>
      <c r="C158" s="5" t="s">
        <v>5</v>
      </c>
      <c r="D158" s="6"/>
      <c r="E158" s="57" t="s">
        <v>51</v>
      </c>
      <c r="F158" s="37">
        <v>1</v>
      </c>
      <c r="G158" s="37">
        <f t="shared" si="47"/>
        <v>0</v>
      </c>
      <c r="H158" s="42">
        <f t="shared" si="48"/>
        <v>0</v>
      </c>
    </row>
    <row r="159" spans="1:8" x14ac:dyDescent="0.3">
      <c r="A159" s="39"/>
      <c r="B159" s="89" t="s">
        <v>189</v>
      </c>
      <c r="C159" s="5" t="s">
        <v>5</v>
      </c>
      <c r="D159" s="6"/>
      <c r="E159" s="57" t="s">
        <v>51</v>
      </c>
      <c r="F159" s="37">
        <v>1</v>
      </c>
      <c r="G159" s="37">
        <f t="shared" si="47"/>
        <v>0</v>
      </c>
      <c r="H159" s="42">
        <f t="shared" si="48"/>
        <v>0</v>
      </c>
    </row>
    <row r="160" spans="1:8" ht="15.75" customHeight="1" x14ac:dyDescent="0.3">
      <c r="A160" s="62">
        <v>11</v>
      </c>
      <c r="B160" s="63" t="s">
        <v>85</v>
      </c>
      <c r="C160" s="64" t="s">
        <v>64</v>
      </c>
      <c r="D160" s="6"/>
      <c r="E160" s="58"/>
      <c r="F160" s="44"/>
      <c r="G160" s="44">
        <f t="shared" si="3"/>
        <v>0</v>
      </c>
      <c r="H160" s="44"/>
    </row>
    <row r="161" spans="1:8" ht="26.4" x14ac:dyDescent="0.3">
      <c r="A161" s="62">
        <v>11.1</v>
      </c>
      <c r="B161" s="65" t="s">
        <v>86</v>
      </c>
      <c r="C161" s="64" t="s">
        <v>5</v>
      </c>
      <c r="D161" s="6"/>
      <c r="E161" s="57" t="s">
        <v>51</v>
      </c>
      <c r="F161" s="37">
        <v>5</v>
      </c>
      <c r="G161" s="37">
        <f t="shared" si="3"/>
        <v>0</v>
      </c>
      <c r="H161" s="42">
        <f t="shared" ref="H161" si="49">G161*F161</f>
        <v>0</v>
      </c>
    </row>
    <row r="162" spans="1:8" x14ac:dyDescent="0.3">
      <c r="A162" s="39">
        <v>11.2</v>
      </c>
      <c r="B162" s="40" t="s">
        <v>153</v>
      </c>
      <c r="C162" s="5" t="s">
        <v>5</v>
      </c>
      <c r="D162" s="6"/>
      <c r="E162" s="88"/>
      <c r="F162" s="37"/>
      <c r="G162" s="37"/>
      <c r="H162" s="42"/>
    </row>
    <row r="163" spans="1:8" x14ac:dyDescent="0.3">
      <c r="A163" s="39"/>
      <c r="B163" s="40" t="s">
        <v>154</v>
      </c>
      <c r="C163" s="5" t="s">
        <v>155</v>
      </c>
      <c r="D163" s="6"/>
      <c r="E163" s="57" t="s">
        <v>155</v>
      </c>
      <c r="F163" s="37">
        <v>10</v>
      </c>
      <c r="G163" s="37">
        <v>0</v>
      </c>
      <c r="H163" s="42">
        <f t="shared" ref="H163:H168" si="50">G163*F163</f>
        <v>0</v>
      </c>
    </row>
    <row r="164" spans="1:8" x14ac:dyDescent="0.3">
      <c r="A164" s="39"/>
      <c r="B164" s="40" t="s">
        <v>156</v>
      </c>
      <c r="C164" s="5" t="s">
        <v>155</v>
      </c>
      <c r="D164" s="6"/>
      <c r="E164" s="57" t="s">
        <v>155</v>
      </c>
      <c r="F164" s="37">
        <v>10</v>
      </c>
      <c r="G164" s="37">
        <f t="shared" ref="G164:G168" si="51">IF(OR(D164="Yes",D164="Y",D164="YES",D164="y"),3,IF(OR(D164="Partial",D164="P",D164="PARTIAL",D164="p"),1,0))</f>
        <v>0</v>
      </c>
      <c r="H164" s="42">
        <f t="shared" si="50"/>
        <v>0</v>
      </c>
    </row>
    <row r="165" spans="1:8" x14ac:dyDescent="0.3">
      <c r="A165" s="39"/>
      <c r="B165" s="40" t="s">
        <v>157</v>
      </c>
      <c r="C165" s="5" t="s">
        <v>155</v>
      </c>
      <c r="D165" s="6"/>
      <c r="E165" s="57" t="s">
        <v>155</v>
      </c>
      <c r="F165" s="37">
        <v>5</v>
      </c>
      <c r="G165" s="37">
        <f t="shared" si="51"/>
        <v>0</v>
      </c>
      <c r="H165" s="42">
        <f t="shared" si="50"/>
        <v>0</v>
      </c>
    </row>
    <row r="166" spans="1:8" x14ac:dyDescent="0.3">
      <c r="A166" s="39"/>
      <c r="B166" s="40" t="s">
        <v>200</v>
      </c>
      <c r="C166" s="5" t="s">
        <v>155</v>
      </c>
      <c r="D166" s="6"/>
      <c r="E166" s="57" t="s">
        <v>155</v>
      </c>
      <c r="F166" s="37">
        <v>10</v>
      </c>
      <c r="G166" s="37">
        <f t="shared" si="51"/>
        <v>0</v>
      </c>
      <c r="H166" s="42">
        <f t="shared" si="50"/>
        <v>0</v>
      </c>
    </row>
    <row r="167" spans="1:8" x14ac:dyDescent="0.3">
      <c r="A167" s="39"/>
      <c r="B167" s="40" t="s">
        <v>192</v>
      </c>
      <c r="C167" s="5" t="s">
        <v>5</v>
      </c>
      <c r="D167" s="6"/>
      <c r="E167" s="57" t="s">
        <v>51</v>
      </c>
      <c r="F167" s="37">
        <v>10</v>
      </c>
      <c r="G167" s="37">
        <f t="shared" si="51"/>
        <v>0</v>
      </c>
      <c r="H167" s="42">
        <f t="shared" si="50"/>
        <v>0</v>
      </c>
    </row>
    <row r="168" spans="1:8" x14ac:dyDescent="0.3">
      <c r="A168" s="39"/>
      <c r="B168" s="40" t="s">
        <v>202</v>
      </c>
      <c r="C168" s="5" t="s">
        <v>155</v>
      </c>
      <c r="D168" s="6"/>
      <c r="E168" s="57" t="s">
        <v>155</v>
      </c>
      <c r="F168" s="37">
        <v>5</v>
      </c>
      <c r="G168" s="37">
        <f t="shared" si="51"/>
        <v>0</v>
      </c>
      <c r="H168" s="42">
        <f t="shared" si="50"/>
        <v>0</v>
      </c>
    </row>
    <row r="169" spans="1:8" x14ac:dyDescent="0.3">
      <c r="A169" s="39">
        <v>11.3</v>
      </c>
      <c r="B169" s="40" t="s">
        <v>178</v>
      </c>
      <c r="C169" s="5" t="s">
        <v>5</v>
      </c>
      <c r="D169" s="6"/>
      <c r="E169" s="88"/>
      <c r="F169" s="37"/>
      <c r="G169" s="37"/>
      <c r="H169" s="42"/>
    </row>
    <row r="170" spans="1:8" x14ac:dyDescent="0.3">
      <c r="A170" s="39"/>
      <c r="B170" s="89" t="s">
        <v>160</v>
      </c>
      <c r="C170" s="5" t="s">
        <v>5</v>
      </c>
      <c r="D170" s="6"/>
      <c r="E170" s="57" t="s">
        <v>51</v>
      </c>
      <c r="F170" s="37">
        <v>5</v>
      </c>
      <c r="G170" s="37">
        <f t="shared" ref="G170:G176" si="52">IF(OR(D170="Yes",D170="Y",D170="YES",D170="y"),3,IF(OR(D170="Partial",D170="P",D170="PARTIAL",D170="p"),1,0))</f>
        <v>0</v>
      </c>
      <c r="H170" s="42">
        <f t="shared" ref="H170:H176" si="53">G170*F170</f>
        <v>0</v>
      </c>
    </row>
    <row r="171" spans="1:8" ht="16.5" customHeight="1" x14ac:dyDescent="0.3">
      <c r="A171" s="39"/>
      <c r="B171" s="89" t="s">
        <v>162</v>
      </c>
      <c r="C171" s="5" t="s">
        <v>5</v>
      </c>
      <c r="D171" s="6"/>
      <c r="E171" s="57" t="s">
        <v>51</v>
      </c>
      <c r="F171" s="37">
        <v>10</v>
      </c>
      <c r="G171" s="37">
        <f t="shared" si="52"/>
        <v>0</v>
      </c>
      <c r="H171" s="42">
        <f t="shared" si="53"/>
        <v>0</v>
      </c>
    </row>
    <row r="172" spans="1:8" x14ac:dyDescent="0.3">
      <c r="A172" s="39"/>
      <c r="B172" s="89" t="s">
        <v>182</v>
      </c>
      <c r="C172" s="5" t="s">
        <v>5</v>
      </c>
      <c r="D172" s="6"/>
      <c r="E172" s="57" t="s">
        <v>51</v>
      </c>
      <c r="F172" s="37">
        <v>5</v>
      </c>
      <c r="G172" s="37">
        <f t="shared" si="52"/>
        <v>0</v>
      </c>
      <c r="H172" s="42">
        <f t="shared" si="53"/>
        <v>0</v>
      </c>
    </row>
    <row r="173" spans="1:8" x14ac:dyDescent="0.3">
      <c r="A173" s="39"/>
      <c r="B173" s="89" t="s">
        <v>187</v>
      </c>
      <c r="C173" s="5" t="s">
        <v>5</v>
      </c>
      <c r="D173" s="6"/>
      <c r="E173" s="57" t="s">
        <v>51</v>
      </c>
      <c r="F173" s="37">
        <v>10</v>
      </c>
      <c r="G173" s="37">
        <f t="shared" si="52"/>
        <v>0</v>
      </c>
      <c r="H173" s="42">
        <f t="shared" si="53"/>
        <v>0</v>
      </c>
    </row>
    <row r="174" spans="1:8" x14ac:dyDescent="0.3">
      <c r="A174" s="39"/>
      <c r="B174" s="89" t="s">
        <v>161</v>
      </c>
      <c r="C174" s="5" t="s">
        <v>5</v>
      </c>
      <c r="D174" s="6"/>
      <c r="E174" s="57" t="s">
        <v>51</v>
      </c>
      <c r="F174" s="37">
        <v>5</v>
      </c>
      <c r="G174" s="37">
        <f t="shared" si="52"/>
        <v>0</v>
      </c>
      <c r="H174" s="42">
        <f t="shared" si="53"/>
        <v>0</v>
      </c>
    </row>
    <row r="175" spans="1:8" x14ac:dyDescent="0.3">
      <c r="A175" s="39"/>
      <c r="B175" s="89" t="s">
        <v>188</v>
      </c>
      <c r="C175" s="5" t="s">
        <v>5</v>
      </c>
      <c r="D175" s="6"/>
      <c r="E175" s="57" t="s">
        <v>51</v>
      </c>
      <c r="F175" s="37">
        <v>1</v>
      </c>
      <c r="G175" s="37">
        <f t="shared" si="52"/>
        <v>0</v>
      </c>
      <c r="H175" s="42">
        <f t="shared" si="53"/>
        <v>0</v>
      </c>
    </row>
    <row r="176" spans="1:8" x14ac:dyDescent="0.3">
      <c r="A176" s="39"/>
      <c r="B176" s="89" t="s">
        <v>189</v>
      </c>
      <c r="C176" s="5" t="s">
        <v>5</v>
      </c>
      <c r="D176" s="6"/>
      <c r="E176" s="57" t="s">
        <v>51</v>
      </c>
      <c r="F176" s="37">
        <v>1</v>
      </c>
      <c r="G176" s="37">
        <f t="shared" si="52"/>
        <v>0</v>
      </c>
      <c r="H176" s="42">
        <f t="shared" si="53"/>
        <v>0</v>
      </c>
    </row>
    <row r="177" spans="6:8" x14ac:dyDescent="0.3">
      <c r="F177" s="43">
        <f>SUM(F3:F176)</f>
        <v>931</v>
      </c>
      <c r="G177" s="43" t="s">
        <v>2</v>
      </c>
      <c r="H177" s="110">
        <f>(SUM(H3:H176))*100/(3*931)</f>
        <v>0</v>
      </c>
    </row>
  </sheetData>
  <sheetProtection algorithmName="SHA-512" hashValue="wkgdI9lXHCT3wNan2PrVlVPyjb9+e7eCtAf3Rx6PnQvt83U9h5QowFz14z8bgypjlcFJulwWmC72PixFVEY7+Q==" saltValue="nDVvtJiJYpK3RUALiegYVQ==" spinCount="100000" sheet="1" objects="1" scenarios="1"/>
  <mergeCells count="1">
    <mergeCell ref="A1:E1"/>
  </mergeCells>
  <pageMargins left="0.7" right="0.7" top="0.75" bottom="0.75" header="0.3" footer="0.3"/>
  <pageSetup scale="4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7"/>
  <sheetViews>
    <sheetView topLeftCell="A19" zoomScale="90" zoomScaleNormal="90" workbookViewId="0">
      <selection activeCell="C5" sqref="C5"/>
    </sheetView>
  </sheetViews>
  <sheetFormatPr defaultRowHeight="14.4" x14ac:dyDescent="0.3"/>
  <cols>
    <col min="1" max="1" width="4.6640625" customWidth="1"/>
    <col min="2" max="2" width="42.6640625" customWidth="1"/>
    <col min="3" max="3" width="80.6640625" customWidth="1"/>
    <col min="4" max="4" width="40.6640625" customWidth="1"/>
    <col min="5" max="5" width="9.44140625" hidden="1" customWidth="1"/>
    <col min="6" max="6" width="76" hidden="1" customWidth="1"/>
  </cols>
  <sheetData>
    <row r="1" spans="1:6" ht="16.2" thickBot="1" x14ac:dyDescent="0.35">
      <c r="A1" s="126" t="s">
        <v>21</v>
      </c>
      <c r="B1" s="127"/>
      <c r="C1" s="127"/>
      <c r="D1" s="127"/>
      <c r="E1" s="99"/>
    </row>
    <row r="2" spans="1:6" ht="15" thickBot="1" x14ac:dyDescent="0.35">
      <c r="A2" s="48"/>
      <c r="B2" s="95" t="s">
        <v>23</v>
      </c>
      <c r="C2" s="102" t="s">
        <v>6</v>
      </c>
      <c r="D2" s="102" t="s">
        <v>22</v>
      </c>
      <c r="E2" s="103" t="s">
        <v>226</v>
      </c>
    </row>
    <row r="3" spans="1:6" ht="15" thickBot="1" x14ac:dyDescent="0.35">
      <c r="A3" s="7"/>
      <c r="B3" s="91"/>
      <c r="C3" s="101"/>
      <c r="D3" s="101"/>
      <c r="E3" s="101"/>
      <c r="F3" s="56"/>
    </row>
    <row r="4" spans="1:6" ht="26.4" x14ac:dyDescent="0.3">
      <c r="A4" s="123">
        <v>1</v>
      </c>
      <c r="B4" s="96" t="s">
        <v>32</v>
      </c>
      <c r="C4" s="38"/>
      <c r="D4" s="38"/>
      <c r="E4" s="119"/>
      <c r="F4" s="116" t="s">
        <v>225</v>
      </c>
    </row>
    <row r="5" spans="1:6" ht="26.4" x14ac:dyDescent="0.3">
      <c r="A5" s="124"/>
      <c r="B5" s="92" t="s">
        <v>125</v>
      </c>
      <c r="C5" s="60"/>
      <c r="D5" s="60"/>
      <c r="E5" s="119"/>
      <c r="F5" s="117"/>
    </row>
    <row r="6" spans="1:6" ht="39.6" x14ac:dyDescent="0.3">
      <c r="A6" s="124"/>
      <c r="B6" s="97" t="s">
        <v>126</v>
      </c>
      <c r="C6" s="60"/>
      <c r="D6" s="60"/>
      <c r="E6" s="119"/>
      <c r="F6" s="117"/>
    </row>
    <row r="7" spans="1:6" ht="33" customHeight="1" thickBot="1" x14ac:dyDescent="0.35">
      <c r="A7" s="125"/>
      <c r="B7" s="97" t="s">
        <v>33</v>
      </c>
      <c r="C7" s="60"/>
      <c r="D7" s="60"/>
      <c r="E7" s="119"/>
      <c r="F7" s="118"/>
    </row>
    <row r="8" spans="1:6" ht="15" thickBot="1" x14ac:dyDescent="0.35">
      <c r="A8" s="123">
        <v>2</v>
      </c>
      <c r="B8" s="93" t="s">
        <v>34</v>
      </c>
      <c r="C8" s="59"/>
      <c r="D8" s="104"/>
      <c r="E8" s="105"/>
      <c r="F8" s="106"/>
    </row>
    <row r="9" spans="1:6" ht="47.25" customHeight="1" thickBot="1" x14ac:dyDescent="0.35">
      <c r="A9" s="124"/>
      <c r="B9" s="97" t="s">
        <v>35</v>
      </c>
      <c r="C9" s="60"/>
      <c r="D9" s="60"/>
      <c r="E9" s="100"/>
      <c r="F9" s="98" t="s">
        <v>227</v>
      </c>
    </row>
    <row r="10" spans="1:6" ht="15" thickBot="1" x14ac:dyDescent="0.35">
      <c r="A10" s="128">
        <v>3</v>
      </c>
      <c r="B10" s="96" t="s">
        <v>36</v>
      </c>
      <c r="C10" s="59"/>
      <c r="D10" s="104"/>
      <c r="E10" s="105"/>
      <c r="F10" s="107"/>
    </row>
    <row r="11" spans="1:6" ht="39.6" x14ac:dyDescent="0.3">
      <c r="A11" s="129"/>
      <c r="B11" s="97" t="s">
        <v>37</v>
      </c>
      <c r="C11" s="60"/>
      <c r="D11" s="60"/>
      <c r="E11" s="120"/>
      <c r="F11" s="116" t="s">
        <v>224</v>
      </c>
    </row>
    <row r="12" spans="1:6" ht="26.4" x14ac:dyDescent="0.3">
      <c r="A12" s="129"/>
      <c r="B12" s="97" t="s">
        <v>38</v>
      </c>
      <c r="C12" s="60"/>
      <c r="D12" s="60"/>
      <c r="E12" s="121"/>
      <c r="F12" s="117"/>
    </row>
    <row r="13" spans="1:6" ht="26.4" x14ac:dyDescent="0.3">
      <c r="A13" s="129"/>
      <c r="B13" s="92" t="s">
        <v>127</v>
      </c>
      <c r="C13" s="60"/>
      <c r="D13" s="60"/>
      <c r="E13" s="121"/>
      <c r="F13" s="117"/>
    </row>
    <row r="14" spans="1:6" ht="39.6" x14ac:dyDescent="0.3">
      <c r="A14" s="129"/>
      <c r="B14" s="97" t="s">
        <v>128</v>
      </c>
      <c r="C14" s="60"/>
      <c r="D14" s="60"/>
      <c r="E14" s="121"/>
      <c r="F14" s="117"/>
    </row>
    <row r="15" spans="1:6" ht="26.25" customHeight="1" x14ac:dyDescent="0.3">
      <c r="A15" s="129"/>
      <c r="B15" s="92" t="s">
        <v>129</v>
      </c>
      <c r="C15" s="60"/>
      <c r="D15" s="60"/>
      <c r="E15" s="121"/>
      <c r="F15" s="117"/>
    </row>
    <row r="16" spans="1:6" ht="66.599999999999994" thickBot="1" x14ac:dyDescent="0.35">
      <c r="A16" s="130"/>
      <c r="B16" s="97" t="s">
        <v>134</v>
      </c>
      <c r="C16" s="60"/>
      <c r="D16" s="60"/>
      <c r="E16" s="122"/>
      <c r="F16" s="118"/>
    </row>
    <row r="17" spans="1:6" ht="15" thickBot="1" x14ac:dyDescent="0.35">
      <c r="A17" s="123">
        <v>4</v>
      </c>
      <c r="B17" s="93" t="s">
        <v>39</v>
      </c>
      <c r="C17" s="59"/>
      <c r="D17" s="104"/>
      <c r="E17" s="105"/>
      <c r="F17" s="107"/>
    </row>
    <row r="18" spans="1:6" ht="27.75" customHeight="1" x14ac:dyDescent="0.3">
      <c r="A18" s="124"/>
      <c r="B18" s="97" t="s">
        <v>130</v>
      </c>
      <c r="C18" s="60"/>
      <c r="D18" s="60"/>
      <c r="E18" s="120"/>
      <c r="F18" s="116" t="s">
        <v>220</v>
      </c>
    </row>
    <row r="19" spans="1:6" ht="52.8" x14ac:dyDescent="0.3">
      <c r="A19" s="124"/>
      <c r="B19" s="97" t="s">
        <v>131</v>
      </c>
      <c r="C19" s="60"/>
      <c r="D19" s="60"/>
      <c r="E19" s="121"/>
      <c r="F19" s="117"/>
    </row>
    <row r="20" spans="1:6" ht="40.5" customHeight="1" x14ac:dyDescent="0.3">
      <c r="A20" s="124"/>
      <c r="B20" s="92" t="s">
        <v>132</v>
      </c>
      <c r="C20" s="60"/>
      <c r="D20" s="60"/>
      <c r="E20" s="121"/>
      <c r="F20" s="117"/>
    </row>
    <row r="21" spans="1:6" ht="40.200000000000003" thickBot="1" x14ac:dyDescent="0.35">
      <c r="A21" s="125"/>
      <c r="B21" s="97" t="s">
        <v>40</v>
      </c>
      <c r="C21" s="60"/>
      <c r="D21" s="60"/>
      <c r="E21" s="122"/>
      <c r="F21" s="118"/>
    </row>
    <row r="22" spans="1:6" ht="27" thickBot="1" x14ac:dyDescent="0.35">
      <c r="A22" s="123">
        <v>5</v>
      </c>
      <c r="B22" s="96" t="s">
        <v>135</v>
      </c>
      <c r="C22" s="59"/>
      <c r="D22" s="104"/>
      <c r="E22" s="105"/>
      <c r="F22" s="107"/>
    </row>
    <row r="23" spans="1:6" ht="26.4" x14ac:dyDescent="0.3">
      <c r="A23" s="124"/>
      <c r="B23" s="97" t="s">
        <v>136</v>
      </c>
      <c r="C23" s="60"/>
      <c r="D23" s="60"/>
      <c r="E23" s="120"/>
      <c r="F23" s="116" t="s">
        <v>221</v>
      </c>
    </row>
    <row r="24" spans="1:6" ht="29.25" customHeight="1" x14ac:dyDescent="0.3">
      <c r="A24" s="124"/>
      <c r="B24" s="97" t="s">
        <v>138</v>
      </c>
      <c r="C24" s="60"/>
      <c r="D24" s="60"/>
      <c r="E24" s="121"/>
      <c r="F24" s="117"/>
    </row>
    <row r="25" spans="1:6" ht="66" customHeight="1" thickBot="1" x14ac:dyDescent="0.35">
      <c r="A25" s="125"/>
      <c r="B25" s="97" t="s">
        <v>137</v>
      </c>
      <c r="C25" s="60"/>
      <c r="D25" s="60"/>
      <c r="E25" s="122"/>
      <c r="F25" s="118"/>
    </row>
    <row r="26" spans="1:6" ht="15" thickBot="1" x14ac:dyDescent="0.35">
      <c r="A26" s="123">
        <v>6</v>
      </c>
      <c r="B26" s="96" t="s">
        <v>141</v>
      </c>
      <c r="C26" s="59"/>
      <c r="D26" s="104"/>
      <c r="E26" s="105"/>
      <c r="F26" s="107"/>
    </row>
    <row r="27" spans="1:6" ht="26.4" x14ac:dyDescent="0.3">
      <c r="A27" s="124"/>
      <c r="B27" s="92" t="s">
        <v>44</v>
      </c>
      <c r="C27" s="60"/>
      <c r="D27" s="60"/>
      <c r="E27" s="120"/>
      <c r="F27" s="116" t="s">
        <v>223</v>
      </c>
    </row>
    <row r="28" spans="1:6" x14ac:dyDescent="0.3">
      <c r="A28" s="124"/>
      <c r="B28" s="92" t="s">
        <v>45</v>
      </c>
      <c r="C28" s="60"/>
      <c r="D28" s="60"/>
      <c r="E28" s="121"/>
      <c r="F28" s="117"/>
    </row>
    <row r="29" spans="1:6" x14ac:dyDescent="0.3">
      <c r="A29" s="124"/>
      <c r="B29" s="92" t="s">
        <v>46</v>
      </c>
      <c r="C29" s="60"/>
      <c r="D29" s="60"/>
      <c r="E29" s="121"/>
      <c r="F29" s="117"/>
    </row>
    <row r="30" spans="1:6" x14ac:dyDescent="0.3">
      <c r="A30" s="124"/>
      <c r="B30" s="94" t="s">
        <v>47</v>
      </c>
      <c r="C30" s="60"/>
      <c r="D30" s="60"/>
      <c r="E30" s="121"/>
      <c r="F30" s="117"/>
    </row>
    <row r="31" spans="1:6" x14ac:dyDescent="0.3">
      <c r="A31" s="124"/>
      <c r="B31" s="94" t="s">
        <v>139</v>
      </c>
      <c r="C31" s="60"/>
      <c r="D31" s="60"/>
      <c r="E31" s="121"/>
      <c r="F31" s="117"/>
    </row>
    <row r="32" spans="1:6" ht="15" thickBot="1" x14ac:dyDescent="0.35">
      <c r="A32" s="124"/>
      <c r="B32" s="94" t="s">
        <v>140</v>
      </c>
      <c r="C32" s="60"/>
      <c r="D32" s="60"/>
      <c r="E32" s="122"/>
      <c r="F32" s="118"/>
    </row>
    <row r="33" spans="1:6" ht="15" thickBot="1" x14ac:dyDescent="0.35">
      <c r="A33" s="123">
        <v>7</v>
      </c>
      <c r="B33" s="96" t="s">
        <v>41</v>
      </c>
      <c r="C33" s="59"/>
      <c r="D33" s="104"/>
      <c r="E33" s="105"/>
      <c r="F33" s="107"/>
    </row>
    <row r="34" spans="1:6" ht="52.8" x14ac:dyDescent="0.3">
      <c r="A34" s="124"/>
      <c r="B34" s="97" t="s">
        <v>133</v>
      </c>
      <c r="C34" s="60"/>
      <c r="D34" s="60"/>
      <c r="E34" s="120"/>
      <c r="F34" s="116" t="s">
        <v>222</v>
      </c>
    </row>
    <row r="35" spans="1:6" ht="39.75" customHeight="1" thickBot="1" x14ac:dyDescent="0.35">
      <c r="A35" s="125"/>
      <c r="B35" s="97" t="s">
        <v>42</v>
      </c>
      <c r="C35" s="60"/>
      <c r="D35" s="60"/>
      <c r="E35" s="121"/>
      <c r="F35" s="118"/>
    </row>
    <row r="36" spans="1:6" ht="21" customHeight="1" thickBot="1" x14ac:dyDescent="0.35">
      <c r="E36" s="108">
        <f>(E4+E9+E11+E18)*0.6+(E23+E27+E34)*0.4</f>
        <v>0</v>
      </c>
    </row>
    <row r="37" spans="1:6" ht="15" thickTop="1" x14ac:dyDescent="0.3"/>
  </sheetData>
  <sheetProtection algorithmName="SHA-512" hashValue="uayTUwlhuIaeIdD9kqLlE2Aq2r0l1Y2K+FS7L4+JXChrxaNLpTGPV3RbBCp5MJ+0eC55qSqEgwYsUYSfb3Qzdw==" saltValue="XImZAsvG1QoyZhUX8zl3rA=="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3"/>
  <sheetViews>
    <sheetView view="pageBreakPreview" zoomScaleNormal="100" zoomScaleSheetLayoutView="100" workbookViewId="0">
      <pane ySplit="2" topLeftCell="A3" activePane="bottomLeft" state="frozenSplit"/>
      <selection activeCell="C1" sqref="C1"/>
      <selection pane="bottomLeft" activeCell="D4" sqref="D4"/>
    </sheetView>
  </sheetViews>
  <sheetFormatPr defaultRowHeight="14.4" x14ac:dyDescent="0.3"/>
  <cols>
    <col min="1" max="1" width="7.6640625" style="43" customWidth="1"/>
    <col min="2" max="2" width="65.6640625" style="34" customWidth="1"/>
    <col min="3" max="3" width="16.6640625" customWidth="1"/>
    <col min="4" max="4" width="12.6640625" customWidth="1"/>
    <col min="5" max="5" width="62.6640625" style="56" customWidth="1"/>
    <col min="6" max="6" width="12" style="43" hidden="1" customWidth="1"/>
    <col min="7" max="7" width="12.33203125" style="43" hidden="1" customWidth="1"/>
    <col min="8" max="8" width="11.5546875" style="43" hidden="1" customWidth="1"/>
  </cols>
  <sheetData>
    <row r="1" spans="1:8" s="2" customFormat="1" ht="37.5" customHeight="1" thickBot="1" x14ac:dyDescent="0.35">
      <c r="A1" s="115" t="s">
        <v>67</v>
      </c>
      <c r="B1" s="115"/>
      <c r="C1" s="115"/>
      <c r="D1" s="115"/>
      <c r="E1" s="115"/>
      <c r="F1" s="1"/>
      <c r="G1" s="1"/>
      <c r="H1" s="1"/>
    </row>
    <row r="2" spans="1:8" s="3" customFormat="1" ht="66.599999999999994" thickBot="1" x14ac:dyDescent="0.35">
      <c r="A2" s="45" t="s">
        <v>0</v>
      </c>
      <c r="B2" s="45" t="s">
        <v>3</v>
      </c>
      <c r="C2" s="45" t="s">
        <v>4</v>
      </c>
      <c r="D2" s="45" t="s">
        <v>228</v>
      </c>
      <c r="E2" s="54" t="s">
        <v>50</v>
      </c>
      <c r="F2" s="46" t="s">
        <v>1</v>
      </c>
      <c r="G2" s="46" t="s">
        <v>54</v>
      </c>
      <c r="H2" s="47" t="s">
        <v>2</v>
      </c>
    </row>
    <row r="3" spans="1:8" x14ac:dyDescent="0.3">
      <c r="A3" s="39">
        <v>1</v>
      </c>
      <c r="B3" s="41" t="s">
        <v>56</v>
      </c>
      <c r="C3" s="5"/>
      <c r="D3" s="44"/>
      <c r="E3" s="44"/>
      <c r="F3" s="44"/>
      <c r="G3" s="44"/>
      <c r="H3" s="44"/>
    </row>
    <row r="4" spans="1:8" ht="26.4" x14ac:dyDescent="0.3">
      <c r="A4" s="39">
        <v>1.1000000000000001</v>
      </c>
      <c r="B4" s="40" t="s">
        <v>168</v>
      </c>
      <c r="C4" s="5" t="s">
        <v>5</v>
      </c>
      <c r="D4" s="6"/>
      <c r="E4" s="57" t="s">
        <v>51</v>
      </c>
      <c r="F4" s="37">
        <v>1</v>
      </c>
      <c r="G4" s="37">
        <f>IF(OR(D4="Yes",D4="Y",D4="YES",D4="y"),3,IF(OR(D4="Partial",D4="P",D4="PARTIAL",D4="p"),1,0))</f>
        <v>0</v>
      </c>
      <c r="H4" s="42">
        <f t="shared" ref="H4" si="0">G4*F4</f>
        <v>0</v>
      </c>
    </row>
    <row r="5" spans="1:8" x14ac:dyDescent="0.3">
      <c r="A5" s="39">
        <v>1.2</v>
      </c>
      <c r="B5" s="40" t="s">
        <v>152</v>
      </c>
      <c r="C5" s="87"/>
      <c r="D5" s="84"/>
      <c r="E5" s="85"/>
      <c r="F5" s="86"/>
      <c r="G5" s="86"/>
      <c r="H5" s="86"/>
    </row>
    <row r="6" spans="1:8" ht="26.4" x14ac:dyDescent="0.3">
      <c r="A6" s="39" t="s">
        <v>151</v>
      </c>
      <c r="B6" s="40" t="s">
        <v>58</v>
      </c>
      <c r="C6" s="5" t="s">
        <v>5</v>
      </c>
      <c r="D6" s="6"/>
      <c r="E6" s="57" t="s">
        <v>51</v>
      </c>
      <c r="F6" s="37">
        <v>10</v>
      </c>
      <c r="G6" s="37">
        <f t="shared" ref="G6" si="1">IF(OR(D6="Yes",D6="Y",D6="YES",D6="y"),3,IF(OR(D6="Partial",D6="P",D6="PARTIAL",D6="p"),1,0))</f>
        <v>0</v>
      </c>
      <c r="H6" s="42">
        <f t="shared" ref="H6" si="2">G6*F6</f>
        <v>0</v>
      </c>
    </row>
    <row r="7" spans="1:8" ht="15.75" customHeight="1" x14ac:dyDescent="0.3">
      <c r="A7" s="62">
        <v>2</v>
      </c>
      <c r="B7" s="63" t="s">
        <v>87</v>
      </c>
      <c r="C7" s="64" t="s">
        <v>64</v>
      </c>
      <c r="D7" s="6"/>
      <c r="E7" s="58"/>
      <c r="F7" s="44"/>
      <c r="G7" s="44">
        <f t="shared" ref="G7:G8" si="3">IF(OR(D7="Yes",D7="Y",D7="YES",D7="y"),3,IF(OR(D7="Partial",D7="P",D7="PARTIAL",D7="p"),1,0))</f>
        <v>0</v>
      </c>
      <c r="H7" s="44"/>
    </row>
    <row r="8" spans="1:8" ht="26.4" x14ac:dyDescent="0.3">
      <c r="A8" s="62">
        <v>2.1</v>
      </c>
      <c r="B8" s="65" t="s">
        <v>88</v>
      </c>
      <c r="C8" s="64" t="s">
        <v>5</v>
      </c>
      <c r="D8" s="6"/>
      <c r="E8" s="57" t="s">
        <v>51</v>
      </c>
      <c r="F8" s="37">
        <v>5</v>
      </c>
      <c r="G8" s="37">
        <f t="shared" si="3"/>
        <v>0</v>
      </c>
      <c r="H8" s="42">
        <f t="shared" ref="H8" si="4">G8*F8</f>
        <v>0</v>
      </c>
    </row>
    <row r="9" spans="1:8" x14ac:dyDescent="0.3">
      <c r="A9" s="39">
        <v>2.2000000000000002</v>
      </c>
      <c r="B9" s="40" t="s">
        <v>153</v>
      </c>
      <c r="C9" s="5" t="s">
        <v>5</v>
      </c>
      <c r="D9" s="6"/>
      <c r="E9" s="88"/>
      <c r="F9" s="37"/>
      <c r="G9" s="37"/>
      <c r="H9" s="42"/>
    </row>
    <row r="10" spans="1:8" x14ac:dyDescent="0.3">
      <c r="A10" s="39"/>
      <c r="B10" s="40" t="s">
        <v>154</v>
      </c>
      <c r="C10" s="5" t="s">
        <v>155</v>
      </c>
      <c r="D10" s="6"/>
      <c r="E10" s="57" t="s">
        <v>155</v>
      </c>
      <c r="F10" s="37">
        <v>10</v>
      </c>
      <c r="G10" s="37">
        <v>0</v>
      </c>
      <c r="H10" s="42">
        <f t="shared" ref="H10:H14" si="5">G10*F10</f>
        <v>0</v>
      </c>
    </row>
    <row r="11" spans="1:8" x14ac:dyDescent="0.3">
      <c r="A11" s="39"/>
      <c r="B11" s="40" t="s">
        <v>204</v>
      </c>
      <c r="C11" s="5" t="s">
        <v>155</v>
      </c>
      <c r="D11" s="6"/>
      <c r="E11" s="57" t="s">
        <v>155</v>
      </c>
      <c r="F11" s="37">
        <v>5</v>
      </c>
      <c r="G11" s="37">
        <f t="shared" ref="G11:G14" si="6">IF(OR(D11="Yes",D11="Y",D11="YES",D11="y"),3,IF(OR(D11="Partial",D11="P",D11="PARTIAL",D11="p"),1,0))</f>
        <v>0</v>
      </c>
      <c r="H11" s="42">
        <f t="shared" si="5"/>
        <v>0</v>
      </c>
    </row>
    <row r="12" spans="1:8" x14ac:dyDescent="0.3">
      <c r="A12" s="39"/>
      <c r="B12" s="40" t="s">
        <v>205</v>
      </c>
      <c r="C12" s="5" t="s">
        <v>5</v>
      </c>
      <c r="D12" s="6"/>
      <c r="E12" s="57" t="s">
        <v>51</v>
      </c>
      <c r="F12" s="37">
        <v>10</v>
      </c>
      <c r="G12" s="37">
        <f t="shared" si="6"/>
        <v>0</v>
      </c>
      <c r="H12" s="42">
        <f t="shared" si="5"/>
        <v>0</v>
      </c>
    </row>
    <row r="13" spans="1:8" x14ac:dyDescent="0.3">
      <c r="A13" s="39"/>
      <c r="B13" s="40" t="s">
        <v>206</v>
      </c>
      <c r="C13" s="5" t="s">
        <v>155</v>
      </c>
      <c r="D13" s="6"/>
      <c r="E13" s="57" t="s">
        <v>155</v>
      </c>
      <c r="F13" s="37">
        <v>5</v>
      </c>
      <c r="G13" s="37">
        <f t="shared" si="6"/>
        <v>0</v>
      </c>
      <c r="H13" s="42">
        <f t="shared" si="5"/>
        <v>0</v>
      </c>
    </row>
    <row r="14" spans="1:8" x14ac:dyDescent="0.3">
      <c r="A14" s="39"/>
      <c r="B14" s="40" t="s">
        <v>207</v>
      </c>
      <c r="C14" s="5" t="s">
        <v>155</v>
      </c>
      <c r="D14" s="6"/>
      <c r="E14" s="57" t="s">
        <v>155</v>
      </c>
      <c r="F14" s="37">
        <v>10</v>
      </c>
      <c r="G14" s="37">
        <f t="shared" si="6"/>
        <v>0</v>
      </c>
      <c r="H14" s="42">
        <f t="shared" si="5"/>
        <v>0</v>
      </c>
    </row>
    <row r="15" spans="1:8" x14ac:dyDescent="0.3">
      <c r="A15" s="39">
        <v>2.2999999999999998</v>
      </c>
      <c r="B15" s="40" t="s">
        <v>167</v>
      </c>
      <c r="C15" s="5" t="s">
        <v>5</v>
      </c>
      <c r="D15" s="6"/>
      <c r="E15" s="88"/>
      <c r="F15" s="37"/>
      <c r="G15" s="37"/>
      <c r="H15" s="42"/>
    </row>
    <row r="16" spans="1:8" x14ac:dyDescent="0.3">
      <c r="A16" s="39"/>
      <c r="B16" s="89" t="s">
        <v>160</v>
      </c>
      <c r="C16" s="5" t="s">
        <v>5</v>
      </c>
      <c r="D16" s="6"/>
      <c r="E16" s="57" t="s">
        <v>51</v>
      </c>
      <c r="F16" s="37">
        <v>5</v>
      </c>
      <c r="G16" s="37">
        <f t="shared" ref="G16:G22" si="7">IF(OR(D16="Yes",D16="Y",D16="YES",D16="y"),3,IF(OR(D16="Partial",D16="P",D16="PARTIAL",D16="p"),1,0))</f>
        <v>0</v>
      </c>
      <c r="H16" s="42">
        <f t="shared" ref="H16:H22" si="8">G16*F16</f>
        <v>0</v>
      </c>
    </row>
    <row r="17" spans="1:8" ht="16.5" customHeight="1" x14ac:dyDescent="0.3">
      <c r="A17" s="39"/>
      <c r="B17" s="89" t="s">
        <v>162</v>
      </c>
      <c r="C17" s="5" t="s">
        <v>5</v>
      </c>
      <c r="D17" s="6"/>
      <c r="E17" s="57" t="s">
        <v>51</v>
      </c>
      <c r="F17" s="37">
        <v>10</v>
      </c>
      <c r="G17" s="37">
        <f t="shared" si="7"/>
        <v>0</v>
      </c>
      <c r="H17" s="42">
        <f t="shared" si="8"/>
        <v>0</v>
      </c>
    </row>
    <row r="18" spans="1:8" x14ac:dyDescent="0.3">
      <c r="A18" s="39"/>
      <c r="B18" s="89" t="s">
        <v>182</v>
      </c>
      <c r="C18" s="5" t="s">
        <v>5</v>
      </c>
      <c r="D18" s="6"/>
      <c r="E18" s="57" t="s">
        <v>51</v>
      </c>
      <c r="F18" s="37">
        <v>5</v>
      </c>
      <c r="G18" s="37">
        <f t="shared" si="7"/>
        <v>0</v>
      </c>
      <c r="H18" s="42">
        <f t="shared" si="8"/>
        <v>0</v>
      </c>
    </row>
    <row r="19" spans="1:8" x14ac:dyDescent="0.3">
      <c r="A19" s="39"/>
      <c r="B19" s="89" t="s">
        <v>187</v>
      </c>
      <c r="C19" s="5" t="s">
        <v>5</v>
      </c>
      <c r="D19" s="6"/>
      <c r="E19" s="57" t="s">
        <v>51</v>
      </c>
      <c r="F19" s="37">
        <v>10</v>
      </c>
      <c r="G19" s="37">
        <f t="shared" si="7"/>
        <v>0</v>
      </c>
      <c r="H19" s="42">
        <f t="shared" si="8"/>
        <v>0</v>
      </c>
    </row>
    <row r="20" spans="1:8" x14ac:dyDescent="0.3">
      <c r="A20" s="39"/>
      <c r="B20" s="89" t="s">
        <v>161</v>
      </c>
      <c r="C20" s="5" t="s">
        <v>5</v>
      </c>
      <c r="D20" s="6"/>
      <c r="E20" s="57" t="s">
        <v>51</v>
      </c>
      <c r="F20" s="37">
        <v>5</v>
      </c>
      <c r="G20" s="37">
        <f t="shared" si="7"/>
        <v>0</v>
      </c>
      <c r="H20" s="42">
        <f t="shared" si="8"/>
        <v>0</v>
      </c>
    </row>
    <row r="21" spans="1:8" x14ac:dyDescent="0.3">
      <c r="A21" s="39"/>
      <c r="B21" s="89" t="s">
        <v>188</v>
      </c>
      <c r="C21" s="5" t="s">
        <v>5</v>
      </c>
      <c r="D21" s="6"/>
      <c r="E21" s="57" t="s">
        <v>51</v>
      </c>
      <c r="F21" s="37">
        <v>1</v>
      </c>
      <c r="G21" s="37">
        <f t="shared" si="7"/>
        <v>0</v>
      </c>
      <c r="H21" s="42">
        <f t="shared" si="8"/>
        <v>0</v>
      </c>
    </row>
    <row r="22" spans="1:8" x14ac:dyDescent="0.3">
      <c r="A22" s="39"/>
      <c r="B22" s="89" t="s">
        <v>189</v>
      </c>
      <c r="C22" s="5" t="s">
        <v>5</v>
      </c>
      <c r="D22" s="6"/>
      <c r="E22" s="57" t="s">
        <v>51</v>
      </c>
      <c r="F22" s="37">
        <v>1</v>
      </c>
      <c r="G22" s="37">
        <f t="shared" si="7"/>
        <v>0</v>
      </c>
      <c r="H22" s="42">
        <f t="shared" si="8"/>
        <v>0</v>
      </c>
    </row>
    <row r="23" spans="1:8" x14ac:dyDescent="0.3">
      <c r="F23" s="43">
        <f>SUM(F4:F22)</f>
        <v>93</v>
      </c>
      <c r="G23" s="43" t="s">
        <v>2</v>
      </c>
      <c r="H23" s="110">
        <f>(SUM(H4:H22))*100/(3*93)</f>
        <v>0</v>
      </c>
    </row>
  </sheetData>
  <sheetProtection algorithmName="SHA-512" hashValue="GbV4eQMDc0tdXTgl0ZlmZC56i48i7GRdiCA9j+wHJBtI34022N3FV7kMAbdlSNQgvBAKtECnjS9SVylAyCbKMw==" saltValue="nynukkLvlP7xaJggc9K5ng==" spinCount="100000" sheet="1" objects="1" scenarios="1"/>
  <mergeCells count="1">
    <mergeCell ref="A1:E1"/>
  </mergeCells>
  <pageMargins left="0.7" right="0.7" top="0.75" bottom="0.75" header="0.3" footer="0.3"/>
  <pageSetup scale="4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7"/>
  <sheetViews>
    <sheetView workbookViewId="0">
      <selection activeCell="C5" sqref="C5"/>
    </sheetView>
  </sheetViews>
  <sheetFormatPr defaultRowHeight="14.4" x14ac:dyDescent="0.3"/>
  <cols>
    <col min="1" max="1" width="4.6640625" customWidth="1"/>
    <col min="2" max="2" width="42.6640625" customWidth="1"/>
    <col min="3" max="3" width="80.6640625" customWidth="1"/>
    <col min="4" max="4" width="40.6640625" customWidth="1"/>
    <col min="5" max="5" width="9.44140625" hidden="1" customWidth="1"/>
    <col min="6" max="6" width="76" hidden="1" customWidth="1"/>
  </cols>
  <sheetData>
    <row r="1" spans="1:6" ht="16.2" thickBot="1" x14ac:dyDescent="0.35">
      <c r="A1" s="126" t="s">
        <v>21</v>
      </c>
      <c r="B1" s="127"/>
      <c r="C1" s="127"/>
      <c r="D1" s="127"/>
      <c r="E1" s="99"/>
    </row>
    <row r="2" spans="1:6" ht="15" thickBot="1" x14ac:dyDescent="0.35">
      <c r="A2" s="48"/>
      <c r="B2" s="95" t="s">
        <v>23</v>
      </c>
      <c r="C2" s="102" t="s">
        <v>6</v>
      </c>
      <c r="D2" s="102" t="s">
        <v>22</v>
      </c>
      <c r="E2" s="103" t="s">
        <v>226</v>
      </c>
    </row>
    <row r="3" spans="1:6" ht="15" thickBot="1" x14ac:dyDescent="0.35">
      <c r="A3" s="7"/>
      <c r="B3" s="91"/>
      <c r="C3" s="101"/>
      <c r="D3" s="101"/>
      <c r="E3" s="101"/>
      <c r="F3" s="56"/>
    </row>
    <row r="4" spans="1:6" ht="26.4" x14ac:dyDescent="0.3">
      <c r="A4" s="123">
        <v>1</v>
      </c>
      <c r="B4" s="96" t="s">
        <v>32</v>
      </c>
      <c r="C4" s="38"/>
      <c r="D4" s="38"/>
      <c r="E4" s="119"/>
      <c r="F4" s="116" t="s">
        <v>225</v>
      </c>
    </row>
    <row r="5" spans="1:6" ht="26.4" x14ac:dyDescent="0.3">
      <c r="A5" s="124"/>
      <c r="B5" s="92" t="s">
        <v>125</v>
      </c>
      <c r="C5" s="60"/>
      <c r="D5" s="60"/>
      <c r="E5" s="119"/>
      <c r="F5" s="117"/>
    </row>
    <row r="6" spans="1:6" ht="39.6" x14ac:dyDescent="0.3">
      <c r="A6" s="124"/>
      <c r="B6" s="97" t="s">
        <v>126</v>
      </c>
      <c r="C6" s="60"/>
      <c r="D6" s="60"/>
      <c r="E6" s="119"/>
      <c r="F6" s="117"/>
    </row>
    <row r="7" spans="1:6" ht="33" customHeight="1" thickBot="1" x14ac:dyDescent="0.35">
      <c r="A7" s="125"/>
      <c r="B7" s="97" t="s">
        <v>33</v>
      </c>
      <c r="C7" s="60"/>
      <c r="D7" s="60"/>
      <c r="E7" s="119"/>
      <c r="F7" s="118"/>
    </row>
    <row r="8" spans="1:6" ht="15" thickBot="1" x14ac:dyDescent="0.35">
      <c r="A8" s="123">
        <v>2</v>
      </c>
      <c r="B8" s="93" t="s">
        <v>34</v>
      </c>
      <c r="C8" s="59"/>
      <c r="D8" s="104"/>
      <c r="E8" s="105"/>
      <c r="F8" s="106"/>
    </row>
    <row r="9" spans="1:6" ht="47.25" customHeight="1" thickBot="1" x14ac:dyDescent="0.35">
      <c r="A9" s="124"/>
      <c r="B9" s="97" t="s">
        <v>35</v>
      </c>
      <c r="C9" s="60"/>
      <c r="D9" s="60"/>
      <c r="E9" s="100"/>
      <c r="F9" s="98" t="s">
        <v>227</v>
      </c>
    </row>
    <row r="10" spans="1:6" ht="15" thickBot="1" x14ac:dyDescent="0.35">
      <c r="A10" s="128">
        <v>3</v>
      </c>
      <c r="B10" s="96" t="s">
        <v>36</v>
      </c>
      <c r="C10" s="59"/>
      <c r="D10" s="104"/>
      <c r="E10" s="105"/>
      <c r="F10" s="107"/>
    </row>
    <row r="11" spans="1:6" ht="39.6" x14ac:dyDescent="0.3">
      <c r="A11" s="129"/>
      <c r="B11" s="97" t="s">
        <v>37</v>
      </c>
      <c r="C11" s="60"/>
      <c r="D11" s="60"/>
      <c r="E11" s="120"/>
      <c r="F11" s="116" t="s">
        <v>224</v>
      </c>
    </row>
    <row r="12" spans="1:6" ht="26.4" x14ac:dyDescent="0.3">
      <c r="A12" s="129"/>
      <c r="B12" s="97" t="s">
        <v>38</v>
      </c>
      <c r="C12" s="60"/>
      <c r="D12" s="60"/>
      <c r="E12" s="121"/>
      <c r="F12" s="117"/>
    </row>
    <row r="13" spans="1:6" ht="26.4" x14ac:dyDescent="0.3">
      <c r="A13" s="129"/>
      <c r="B13" s="92" t="s">
        <v>127</v>
      </c>
      <c r="C13" s="60"/>
      <c r="D13" s="60"/>
      <c r="E13" s="121"/>
      <c r="F13" s="117"/>
    </row>
    <row r="14" spans="1:6" ht="39.6" x14ac:dyDescent="0.3">
      <c r="A14" s="129"/>
      <c r="B14" s="97" t="s">
        <v>128</v>
      </c>
      <c r="C14" s="60"/>
      <c r="D14" s="60"/>
      <c r="E14" s="121"/>
      <c r="F14" s="117"/>
    </row>
    <row r="15" spans="1:6" ht="26.25" customHeight="1" x14ac:dyDescent="0.3">
      <c r="A15" s="129"/>
      <c r="B15" s="92" t="s">
        <v>129</v>
      </c>
      <c r="C15" s="60"/>
      <c r="D15" s="60"/>
      <c r="E15" s="121"/>
      <c r="F15" s="117"/>
    </row>
    <row r="16" spans="1:6" ht="66.599999999999994" thickBot="1" x14ac:dyDescent="0.35">
      <c r="A16" s="130"/>
      <c r="B16" s="97" t="s">
        <v>134</v>
      </c>
      <c r="C16" s="60"/>
      <c r="D16" s="60"/>
      <c r="E16" s="122"/>
      <c r="F16" s="118"/>
    </row>
    <row r="17" spans="1:6" ht="15" thickBot="1" x14ac:dyDescent="0.35">
      <c r="A17" s="123">
        <v>4</v>
      </c>
      <c r="B17" s="93" t="s">
        <v>39</v>
      </c>
      <c r="C17" s="59"/>
      <c r="D17" s="104"/>
      <c r="E17" s="105"/>
      <c r="F17" s="107"/>
    </row>
    <row r="18" spans="1:6" ht="27.75" customHeight="1" x14ac:dyDescent="0.3">
      <c r="A18" s="124"/>
      <c r="B18" s="97" t="s">
        <v>130</v>
      </c>
      <c r="C18" s="60"/>
      <c r="D18" s="60"/>
      <c r="E18" s="120"/>
      <c r="F18" s="116" t="s">
        <v>220</v>
      </c>
    </row>
    <row r="19" spans="1:6" ht="52.8" x14ac:dyDescent="0.3">
      <c r="A19" s="124"/>
      <c r="B19" s="97" t="s">
        <v>131</v>
      </c>
      <c r="C19" s="60"/>
      <c r="D19" s="60"/>
      <c r="E19" s="121"/>
      <c r="F19" s="117"/>
    </row>
    <row r="20" spans="1:6" ht="40.5" customHeight="1" x14ac:dyDescent="0.3">
      <c r="A20" s="124"/>
      <c r="B20" s="92" t="s">
        <v>132</v>
      </c>
      <c r="C20" s="60"/>
      <c r="D20" s="60"/>
      <c r="E20" s="121"/>
      <c r="F20" s="117"/>
    </row>
    <row r="21" spans="1:6" ht="40.200000000000003" thickBot="1" x14ac:dyDescent="0.35">
      <c r="A21" s="125"/>
      <c r="B21" s="97" t="s">
        <v>40</v>
      </c>
      <c r="C21" s="60"/>
      <c r="D21" s="60"/>
      <c r="E21" s="122"/>
      <c r="F21" s="118"/>
    </row>
    <row r="22" spans="1:6" ht="27" thickBot="1" x14ac:dyDescent="0.35">
      <c r="A22" s="123">
        <v>5</v>
      </c>
      <c r="B22" s="96" t="s">
        <v>135</v>
      </c>
      <c r="C22" s="59"/>
      <c r="D22" s="104"/>
      <c r="E22" s="105"/>
      <c r="F22" s="107"/>
    </row>
    <row r="23" spans="1:6" ht="26.4" x14ac:dyDescent="0.3">
      <c r="A23" s="124"/>
      <c r="B23" s="97" t="s">
        <v>136</v>
      </c>
      <c r="C23" s="60"/>
      <c r="D23" s="60"/>
      <c r="E23" s="120"/>
      <c r="F23" s="116" t="s">
        <v>221</v>
      </c>
    </row>
    <row r="24" spans="1:6" ht="29.25" customHeight="1" x14ac:dyDescent="0.3">
      <c r="A24" s="124"/>
      <c r="B24" s="97" t="s">
        <v>138</v>
      </c>
      <c r="C24" s="60"/>
      <c r="D24" s="60"/>
      <c r="E24" s="121"/>
      <c r="F24" s="117"/>
    </row>
    <row r="25" spans="1:6" ht="66" customHeight="1" thickBot="1" x14ac:dyDescent="0.35">
      <c r="A25" s="125"/>
      <c r="B25" s="97" t="s">
        <v>137</v>
      </c>
      <c r="C25" s="60"/>
      <c r="D25" s="60"/>
      <c r="E25" s="122"/>
      <c r="F25" s="118"/>
    </row>
    <row r="26" spans="1:6" ht="15" thickBot="1" x14ac:dyDescent="0.35">
      <c r="A26" s="123">
        <v>6</v>
      </c>
      <c r="B26" s="96" t="s">
        <v>141</v>
      </c>
      <c r="C26" s="59"/>
      <c r="D26" s="104"/>
      <c r="E26" s="105"/>
      <c r="F26" s="107"/>
    </row>
    <row r="27" spans="1:6" ht="26.4" x14ac:dyDescent="0.3">
      <c r="A27" s="124"/>
      <c r="B27" s="92" t="s">
        <v>44</v>
      </c>
      <c r="C27" s="60"/>
      <c r="D27" s="60"/>
      <c r="E27" s="120"/>
      <c r="F27" s="116" t="s">
        <v>223</v>
      </c>
    </row>
    <row r="28" spans="1:6" x14ac:dyDescent="0.3">
      <c r="A28" s="124"/>
      <c r="B28" s="92" t="s">
        <v>45</v>
      </c>
      <c r="C28" s="60"/>
      <c r="D28" s="60"/>
      <c r="E28" s="121"/>
      <c r="F28" s="117"/>
    </row>
    <row r="29" spans="1:6" x14ac:dyDescent="0.3">
      <c r="A29" s="124"/>
      <c r="B29" s="92" t="s">
        <v>46</v>
      </c>
      <c r="C29" s="60"/>
      <c r="D29" s="60"/>
      <c r="E29" s="121"/>
      <c r="F29" s="117"/>
    </row>
    <row r="30" spans="1:6" x14ac:dyDescent="0.3">
      <c r="A30" s="124"/>
      <c r="B30" s="94" t="s">
        <v>47</v>
      </c>
      <c r="C30" s="60"/>
      <c r="D30" s="60"/>
      <c r="E30" s="121"/>
      <c r="F30" s="117"/>
    </row>
    <row r="31" spans="1:6" x14ac:dyDescent="0.3">
      <c r="A31" s="124"/>
      <c r="B31" s="94" t="s">
        <v>139</v>
      </c>
      <c r="C31" s="60"/>
      <c r="D31" s="60"/>
      <c r="E31" s="121"/>
      <c r="F31" s="117"/>
    </row>
    <row r="32" spans="1:6" ht="15" thickBot="1" x14ac:dyDescent="0.35">
      <c r="A32" s="124"/>
      <c r="B32" s="94" t="s">
        <v>140</v>
      </c>
      <c r="C32" s="60"/>
      <c r="D32" s="60"/>
      <c r="E32" s="122"/>
      <c r="F32" s="118"/>
    </row>
    <row r="33" spans="1:6" ht="15" thickBot="1" x14ac:dyDescent="0.35">
      <c r="A33" s="123">
        <v>7</v>
      </c>
      <c r="B33" s="96" t="s">
        <v>41</v>
      </c>
      <c r="C33" s="59"/>
      <c r="D33" s="104"/>
      <c r="E33" s="105"/>
      <c r="F33" s="107"/>
    </row>
    <row r="34" spans="1:6" ht="52.8" x14ac:dyDescent="0.3">
      <c r="A34" s="124"/>
      <c r="B34" s="97" t="s">
        <v>133</v>
      </c>
      <c r="C34" s="60"/>
      <c r="D34" s="60"/>
      <c r="E34" s="120"/>
      <c r="F34" s="116" t="s">
        <v>222</v>
      </c>
    </row>
    <row r="35" spans="1:6" ht="39.75" customHeight="1" thickBot="1" x14ac:dyDescent="0.35">
      <c r="A35" s="125"/>
      <c r="B35" s="97" t="s">
        <v>42</v>
      </c>
      <c r="C35" s="60"/>
      <c r="D35" s="60"/>
      <c r="E35" s="121"/>
      <c r="F35" s="118"/>
    </row>
    <row r="36" spans="1:6" ht="21" customHeight="1" thickBot="1" x14ac:dyDescent="0.35">
      <c r="E36" s="108">
        <f>(E4+E9+E11+E18)*0.6+(E23+E27+E34)*0.4</f>
        <v>0</v>
      </c>
    </row>
    <row r="37" spans="1:6" ht="15" thickTop="1" x14ac:dyDescent="0.3"/>
  </sheetData>
  <sheetProtection algorithmName="SHA-512" hashValue="Zvkac8LeHwRmUUX1v+ttfK3CHsA+nAIJBEfke5MfMlJv88vnNvzTJ76KKlRenJCx0StEL+B0alsOqkhZ6pZ+hQ==" saltValue="FKGghQj70lt5kjyxDCd+Dw=="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2"/>
  <sheetViews>
    <sheetView view="pageBreakPreview" zoomScaleNormal="100" zoomScaleSheetLayoutView="100" workbookViewId="0">
      <pane ySplit="2" topLeftCell="A3" activePane="bottomLeft" state="frozenSplit"/>
      <selection activeCell="C1" sqref="C1"/>
      <selection pane="bottomLeft" activeCell="D5" sqref="D5"/>
    </sheetView>
  </sheetViews>
  <sheetFormatPr defaultRowHeight="14.4" x14ac:dyDescent="0.3"/>
  <cols>
    <col min="1" max="1" width="7.6640625" style="43" customWidth="1"/>
    <col min="2" max="2" width="65.6640625" style="34" customWidth="1"/>
    <col min="3" max="3" width="16.6640625" customWidth="1"/>
    <col min="4" max="4" width="12.6640625" customWidth="1"/>
    <col min="5" max="5" width="62.6640625" style="56" customWidth="1"/>
    <col min="6" max="6" width="13.6640625" style="43" hidden="1" customWidth="1"/>
    <col min="7" max="7" width="13.88671875" style="43" hidden="1" customWidth="1"/>
    <col min="8" max="8" width="9" style="43" hidden="1" customWidth="1"/>
  </cols>
  <sheetData>
    <row r="1" spans="1:8" s="2" customFormat="1" ht="37.5" customHeight="1" thickBot="1" x14ac:dyDescent="0.35">
      <c r="A1" s="115" t="s">
        <v>89</v>
      </c>
      <c r="B1" s="115"/>
      <c r="C1" s="115"/>
      <c r="D1" s="115"/>
      <c r="E1" s="115"/>
      <c r="F1" s="1"/>
      <c r="G1" s="1"/>
      <c r="H1" s="1"/>
    </row>
    <row r="2" spans="1:8" s="3" customFormat="1" ht="67.5" customHeight="1" thickBot="1" x14ac:dyDescent="0.35">
      <c r="A2" s="45" t="s">
        <v>0</v>
      </c>
      <c r="B2" s="45" t="s">
        <v>3</v>
      </c>
      <c r="C2" s="45" t="s">
        <v>4</v>
      </c>
      <c r="D2" s="45" t="s">
        <v>31</v>
      </c>
      <c r="E2" s="54" t="s">
        <v>50</v>
      </c>
      <c r="F2" s="46" t="s">
        <v>1</v>
      </c>
      <c r="G2" s="46" t="s">
        <v>54</v>
      </c>
      <c r="H2" s="47" t="s">
        <v>2</v>
      </c>
    </row>
    <row r="3" spans="1:8" x14ac:dyDescent="0.3">
      <c r="A3" s="39">
        <v>1</v>
      </c>
      <c r="B3" s="41" t="s">
        <v>56</v>
      </c>
      <c r="C3" s="5"/>
      <c r="D3" s="44"/>
      <c r="E3" s="44"/>
      <c r="F3" s="44"/>
      <c r="G3" s="44"/>
      <c r="H3" s="44"/>
    </row>
    <row r="4" spans="1:8" x14ac:dyDescent="0.3">
      <c r="A4" s="39">
        <v>1.2</v>
      </c>
      <c r="B4" s="40" t="s">
        <v>152</v>
      </c>
      <c r="C4" s="87"/>
      <c r="D4" s="84"/>
      <c r="E4" s="85"/>
      <c r="F4" s="86"/>
      <c r="G4" s="86"/>
      <c r="H4" s="86"/>
    </row>
    <row r="5" spans="1:8" ht="26.4" x14ac:dyDescent="0.3">
      <c r="A5" s="39" t="s">
        <v>151</v>
      </c>
      <c r="B5" s="40" t="s">
        <v>58</v>
      </c>
      <c r="C5" s="5" t="s">
        <v>5</v>
      </c>
      <c r="D5" s="6"/>
      <c r="E5" s="57" t="s">
        <v>51</v>
      </c>
      <c r="F5" s="37">
        <v>10</v>
      </c>
      <c r="G5" s="37">
        <f t="shared" ref="G5" si="0">IF(OR(D5="Yes",D5="Y",D5="YES",D5="y"),3,IF(OR(D5="Partial",D5="P",D5="PARTIAL",D5="p"),1,0))</f>
        <v>0</v>
      </c>
      <c r="H5" s="42">
        <f t="shared" ref="H5" si="1">G5*F5</f>
        <v>0</v>
      </c>
    </row>
    <row r="6" spans="1:8" x14ac:dyDescent="0.3">
      <c r="A6" s="39">
        <v>2</v>
      </c>
      <c r="B6" s="41" t="s">
        <v>91</v>
      </c>
      <c r="C6" s="5" t="s">
        <v>64</v>
      </c>
      <c r="D6" s="6"/>
      <c r="E6" s="58"/>
      <c r="F6" s="44"/>
      <c r="G6" s="44"/>
      <c r="H6" s="44"/>
    </row>
    <row r="7" spans="1:8" ht="39.6" x14ac:dyDescent="0.3">
      <c r="A7" s="39">
        <v>2.1</v>
      </c>
      <c r="B7" s="40" t="s">
        <v>90</v>
      </c>
      <c r="C7" s="5" t="s">
        <v>5</v>
      </c>
      <c r="D7" s="6"/>
      <c r="E7" s="57" t="s">
        <v>51</v>
      </c>
      <c r="F7" s="37">
        <v>1</v>
      </c>
      <c r="G7" s="37">
        <f>IF(OR(D7="Yes",D7="Y",D7="YES",D7="y"),3,IF(OR(D7="Partial",D7="P",D7="PARTIAL",D7="p"),1,0))</f>
        <v>0</v>
      </c>
      <c r="H7" s="42">
        <f>G7*F7</f>
        <v>0</v>
      </c>
    </row>
    <row r="8" spans="1:8" ht="26.4" x14ac:dyDescent="0.3">
      <c r="A8" s="39">
        <v>2.2000000000000002</v>
      </c>
      <c r="B8" s="40" t="s">
        <v>92</v>
      </c>
      <c r="C8" s="5" t="s">
        <v>5</v>
      </c>
      <c r="D8" s="6"/>
      <c r="E8" s="57" t="s">
        <v>51</v>
      </c>
      <c r="F8" s="37">
        <v>5</v>
      </c>
      <c r="G8" s="37">
        <f t="shared" ref="G8" si="2">IF(OR(D8="Yes",D8="Y",D8="YES",D8="y"),3,IF(OR(D8="Partial",D8="P",D8="PARTIAL",D8="p"),1,0))</f>
        <v>0</v>
      </c>
      <c r="H8" s="42">
        <f t="shared" ref="H8:H15" si="3">G8*F8</f>
        <v>0</v>
      </c>
    </row>
    <row r="9" spans="1:8" x14ac:dyDescent="0.3">
      <c r="A9" s="39">
        <v>2.2999999999999998</v>
      </c>
      <c r="B9" s="40" t="s">
        <v>153</v>
      </c>
      <c r="C9" s="5" t="s">
        <v>5</v>
      </c>
      <c r="D9" s="6"/>
      <c r="E9" s="88"/>
      <c r="F9" s="37"/>
      <c r="G9" s="37"/>
      <c r="H9" s="42"/>
    </row>
    <row r="10" spans="1:8" x14ac:dyDescent="0.3">
      <c r="A10" s="39"/>
      <c r="B10" s="40" t="s">
        <v>191</v>
      </c>
      <c r="C10" s="5" t="s">
        <v>155</v>
      </c>
      <c r="D10" s="6"/>
      <c r="E10" s="57" t="s">
        <v>155</v>
      </c>
      <c r="F10" s="37">
        <v>10</v>
      </c>
      <c r="G10" s="37">
        <v>0</v>
      </c>
      <c r="H10" s="42">
        <f t="shared" si="3"/>
        <v>0</v>
      </c>
    </row>
    <row r="11" spans="1:8" x14ac:dyDescent="0.3">
      <c r="A11" s="39"/>
      <c r="B11" s="40" t="s">
        <v>156</v>
      </c>
      <c r="C11" s="5" t="s">
        <v>155</v>
      </c>
      <c r="D11" s="6"/>
      <c r="E11" s="57" t="s">
        <v>155</v>
      </c>
      <c r="F11" s="37">
        <v>10</v>
      </c>
      <c r="G11" s="37">
        <f t="shared" ref="G11:G15" si="4">IF(OR(D11="Yes",D11="Y",D11="YES",D11="y"),3,IF(OR(D11="Partial",D11="P",D11="PARTIAL",D11="p"),1,0))</f>
        <v>0</v>
      </c>
      <c r="H11" s="42">
        <f t="shared" si="3"/>
        <v>0</v>
      </c>
    </row>
    <row r="12" spans="1:8" x14ac:dyDescent="0.3">
      <c r="A12" s="39"/>
      <c r="B12" s="40" t="s">
        <v>157</v>
      </c>
      <c r="C12" s="5" t="s">
        <v>155</v>
      </c>
      <c r="D12" s="6"/>
      <c r="E12" s="57" t="s">
        <v>155</v>
      </c>
      <c r="F12" s="37">
        <v>5</v>
      </c>
      <c r="G12" s="37">
        <f t="shared" si="4"/>
        <v>0</v>
      </c>
      <c r="H12" s="42">
        <f t="shared" si="3"/>
        <v>0</v>
      </c>
    </row>
    <row r="13" spans="1:8" x14ac:dyDescent="0.3">
      <c r="A13" s="39"/>
      <c r="B13" s="40" t="s">
        <v>158</v>
      </c>
      <c r="C13" s="5" t="s">
        <v>5</v>
      </c>
      <c r="D13" s="6"/>
      <c r="E13" s="57" t="s">
        <v>51</v>
      </c>
      <c r="F13" s="37">
        <v>10</v>
      </c>
      <c r="G13" s="37">
        <f t="shared" si="4"/>
        <v>0</v>
      </c>
      <c r="H13" s="42">
        <f t="shared" si="3"/>
        <v>0</v>
      </c>
    </row>
    <row r="14" spans="1:8" x14ac:dyDescent="0.3">
      <c r="A14" s="39"/>
      <c r="B14" s="40" t="s">
        <v>193</v>
      </c>
      <c r="C14" s="5" t="s">
        <v>155</v>
      </c>
      <c r="D14" s="6"/>
      <c r="E14" s="57" t="s">
        <v>194</v>
      </c>
      <c r="F14" s="37">
        <v>10</v>
      </c>
      <c r="G14" s="37">
        <f t="shared" ref="G14" si="5">IF(OR(D14="Yes",D14="Y",D14="YES",D14="y"),3,IF(OR(D14="Partial",D14="P",D14="PARTIAL",D14="p"),1,0))</f>
        <v>0</v>
      </c>
      <c r="H14" s="42">
        <f t="shared" ref="H14" si="6">G14*F14</f>
        <v>0</v>
      </c>
    </row>
    <row r="15" spans="1:8" x14ac:dyDescent="0.3">
      <c r="A15" s="39"/>
      <c r="B15" s="40" t="s">
        <v>166</v>
      </c>
      <c r="C15" s="5" t="s">
        <v>190</v>
      </c>
      <c r="D15" s="6"/>
      <c r="E15" s="57" t="s">
        <v>190</v>
      </c>
      <c r="F15" s="37">
        <v>10</v>
      </c>
      <c r="G15" s="37">
        <f t="shared" si="4"/>
        <v>0</v>
      </c>
      <c r="H15" s="42">
        <f t="shared" si="3"/>
        <v>0</v>
      </c>
    </row>
    <row r="16" spans="1:8" x14ac:dyDescent="0.3">
      <c r="A16" s="39">
        <v>2.4</v>
      </c>
      <c r="B16" s="40" t="s">
        <v>195</v>
      </c>
      <c r="C16" s="5" t="s">
        <v>5</v>
      </c>
      <c r="D16" s="6"/>
      <c r="E16" s="88"/>
      <c r="F16" s="37"/>
      <c r="G16" s="37"/>
      <c r="H16" s="42"/>
    </row>
    <row r="17" spans="1:8" x14ac:dyDescent="0.3">
      <c r="A17" s="39"/>
      <c r="B17" s="89" t="s">
        <v>160</v>
      </c>
      <c r="C17" s="5" t="s">
        <v>5</v>
      </c>
      <c r="D17" s="6"/>
      <c r="E17" s="57" t="s">
        <v>51</v>
      </c>
      <c r="F17" s="37">
        <v>5</v>
      </c>
      <c r="G17" s="37">
        <f t="shared" ref="G17:G23" si="7">IF(OR(D17="Yes",D17="Y",D17="YES",D17="y"),3,IF(OR(D17="Partial",D17="P",D17="PARTIAL",D17="p"),1,0))</f>
        <v>0</v>
      </c>
      <c r="H17" s="42">
        <f t="shared" ref="H17:H23" si="8">G17*F17</f>
        <v>0</v>
      </c>
    </row>
    <row r="18" spans="1:8" ht="16.5" customHeight="1" x14ac:dyDescent="0.3">
      <c r="A18" s="39"/>
      <c r="B18" s="89" t="s">
        <v>203</v>
      </c>
      <c r="C18" s="5" t="s">
        <v>5</v>
      </c>
      <c r="D18" s="6"/>
      <c r="E18" s="57" t="s">
        <v>51</v>
      </c>
      <c r="F18" s="37">
        <v>10</v>
      </c>
      <c r="G18" s="37">
        <f t="shared" si="7"/>
        <v>0</v>
      </c>
      <c r="H18" s="42">
        <f t="shared" si="8"/>
        <v>0</v>
      </c>
    </row>
    <row r="19" spans="1:8" x14ac:dyDescent="0.3">
      <c r="A19" s="39"/>
      <c r="B19" s="89" t="s">
        <v>182</v>
      </c>
      <c r="C19" s="5" t="s">
        <v>5</v>
      </c>
      <c r="D19" s="6"/>
      <c r="E19" s="57" t="s">
        <v>51</v>
      </c>
      <c r="F19" s="37">
        <v>5</v>
      </c>
      <c r="G19" s="37">
        <f t="shared" si="7"/>
        <v>0</v>
      </c>
      <c r="H19" s="42">
        <f t="shared" si="8"/>
        <v>0</v>
      </c>
    </row>
    <row r="20" spans="1:8" x14ac:dyDescent="0.3">
      <c r="A20" s="39"/>
      <c r="B20" s="89" t="s">
        <v>187</v>
      </c>
      <c r="C20" s="5" t="s">
        <v>5</v>
      </c>
      <c r="D20" s="6"/>
      <c r="E20" s="57" t="s">
        <v>51</v>
      </c>
      <c r="F20" s="37">
        <v>10</v>
      </c>
      <c r="G20" s="37">
        <f t="shared" si="7"/>
        <v>0</v>
      </c>
      <c r="H20" s="42">
        <f t="shared" si="8"/>
        <v>0</v>
      </c>
    </row>
    <row r="21" spans="1:8" x14ac:dyDescent="0.3">
      <c r="A21" s="39"/>
      <c r="B21" s="89" t="s">
        <v>161</v>
      </c>
      <c r="C21" s="5" t="s">
        <v>5</v>
      </c>
      <c r="D21" s="6"/>
      <c r="E21" s="57" t="s">
        <v>51</v>
      </c>
      <c r="F21" s="37">
        <v>5</v>
      </c>
      <c r="G21" s="37">
        <f t="shared" si="7"/>
        <v>0</v>
      </c>
      <c r="H21" s="42">
        <f t="shared" si="8"/>
        <v>0</v>
      </c>
    </row>
    <row r="22" spans="1:8" x14ac:dyDescent="0.3">
      <c r="A22" s="39"/>
      <c r="B22" s="89" t="s">
        <v>188</v>
      </c>
      <c r="C22" s="5" t="s">
        <v>5</v>
      </c>
      <c r="D22" s="6"/>
      <c r="E22" s="57" t="s">
        <v>51</v>
      </c>
      <c r="F22" s="37">
        <v>1</v>
      </c>
      <c r="G22" s="37">
        <f t="shared" si="7"/>
        <v>0</v>
      </c>
      <c r="H22" s="42">
        <f t="shared" si="8"/>
        <v>0</v>
      </c>
    </row>
    <row r="23" spans="1:8" x14ac:dyDescent="0.3">
      <c r="A23" s="39"/>
      <c r="B23" s="89" t="s">
        <v>189</v>
      </c>
      <c r="C23" s="5" t="s">
        <v>5</v>
      </c>
      <c r="D23" s="6"/>
      <c r="E23" s="57" t="s">
        <v>51</v>
      </c>
      <c r="F23" s="37">
        <v>1</v>
      </c>
      <c r="G23" s="37">
        <f t="shared" si="7"/>
        <v>0</v>
      </c>
      <c r="H23" s="42">
        <f t="shared" si="8"/>
        <v>0</v>
      </c>
    </row>
    <row r="24" spans="1:8" x14ac:dyDescent="0.3">
      <c r="A24" s="39">
        <v>3</v>
      </c>
      <c r="B24" s="41" t="s">
        <v>93</v>
      </c>
      <c r="C24" s="5" t="s">
        <v>64</v>
      </c>
      <c r="D24" s="6"/>
      <c r="E24" s="58"/>
      <c r="F24" s="44"/>
      <c r="G24" s="44"/>
      <c r="H24" s="44"/>
    </row>
    <row r="25" spans="1:8" ht="39.6" x14ac:dyDescent="0.3">
      <c r="A25" s="39">
        <v>3.1</v>
      </c>
      <c r="B25" s="40" t="s">
        <v>94</v>
      </c>
      <c r="C25" s="5" t="s">
        <v>5</v>
      </c>
      <c r="D25" s="6"/>
      <c r="E25" s="57" t="s">
        <v>51</v>
      </c>
      <c r="F25" s="37">
        <v>1</v>
      </c>
      <c r="G25" s="37">
        <f>IF(OR(D25="Yes",D25="Y",D25="YES",D25="y"),3,IF(OR(D25="Partial",D25="P",D25="PARTIAL",D25="p"),1,0))</f>
        <v>0</v>
      </c>
      <c r="H25" s="42">
        <f>G25*F25</f>
        <v>0</v>
      </c>
    </row>
    <row r="26" spans="1:8" ht="26.4" x14ac:dyDescent="0.3">
      <c r="A26" s="39">
        <v>3.2</v>
      </c>
      <c r="B26" s="40" t="s">
        <v>95</v>
      </c>
      <c r="C26" s="5" t="s">
        <v>5</v>
      </c>
      <c r="D26" s="6"/>
      <c r="E26" s="57" t="s">
        <v>51</v>
      </c>
      <c r="F26" s="37">
        <v>5</v>
      </c>
      <c r="G26" s="37">
        <f t="shared" ref="G26" si="9">IF(OR(D26="Yes",D26="Y",D26="YES",D26="y"),3,IF(OR(D26="Partial",D26="P",D26="PARTIAL",D26="p"),1,0))</f>
        <v>0</v>
      </c>
      <c r="H26" s="42">
        <f t="shared" ref="H26:H33" si="10">G26*F26</f>
        <v>0</v>
      </c>
    </row>
    <row r="27" spans="1:8" x14ac:dyDescent="0.3">
      <c r="A27" s="39">
        <v>3.3</v>
      </c>
      <c r="B27" s="40" t="s">
        <v>153</v>
      </c>
      <c r="C27" s="5" t="s">
        <v>5</v>
      </c>
      <c r="D27" s="6"/>
      <c r="E27" s="88"/>
      <c r="F27" s="37"/>
      <c r="G27" s="37"/>
      <c r="H27" s="42"/>
    </row>
    <row r="28" spans="1:8" x14ac:dyDescent="0.3">
      <c r="A28" s="39"/>
      <c r="B28" s="40" t="s">
        <v>191</v>
      </c>
      <c r="C28" s="5" t="s">
        <v>155</v>
      </c>
      <c r="D28" s="6"/>
      <c r="E28" s="57" t="s">
        <v>155</v>
      </c>
      <c r="F28" s="37">
        <v>10</v>
      </c>
      <c r="G28" s="37">
        <v>0</v>
      </c>
      <c r="H28" s="42">
        <f t="shared" si="10"/>
        <v>0</v>
      </c>
    </row>
    <row r="29" spans="1:8" x14ac:dyDescent="0.3">
      <c r="A29" s="39"/>
      <c r="B29" s="40" t="s">
        <v>156</v>
      </c>
      <c r="C29" s="5" t="s">
        <v>155</v>
      </c>
      <c r="D29" s="6"/>
      <c r="E29" s="57" t="s">
        <v>155</v>
      </c>
      <c r="F29" s="37">
        <v>10</v>
      </c>
      <c r="G29" s="37">
        <f t="shared" ref="G29:G33" si="11">IF(OR(D29="Yes",D29="Y",D29="YES",D29="y"),3,IF(OR(D29="Partial",D29="P",D29="PARTIAL",D29="p"),1,0))</f>
        <v>0</v>
      </c>
      <c r="H29" s="42">
        <f t="shared" si="10"/>
        <v>0</v>
      </c>
    </row>
    <row r="30" spans="1:8" x14ac:dyDescent="0.3">
      <c r="A30" s="39"/>
      <c r="B30" s="40" t="s">
        <v>157</v>
      </c>
      <c r="C30" s="5" t="s">
        <v>155</v>
      </c>
      <c r="D30" s="6"/>
      <c r="E30" s="57" t="s">
        <v>155</v>
      </c>
      <c r="F30" s="37">
        <v>5</v>
      </c>
      <c r="G30" s="37">
        <f t="shared" si="11"/>
        <v>0</v>
      </c>
      <c r="H30" s="42">
        <f t="shared" si="10"/>
        <v>0</v>
      </c>
    </row>
    <row r="31" spans="1:8" x14ac:dyDescent="0.3">
      <c r="A31" s="39"/>
      <c r="B31" s="40" t="s">
        <v>158</v>
      </c>
      <c r="C31" s="5" t="s">
        <v>5</v>
      </c>
      <c r="D31" s="6"/>
      <c r="E31" s="57" t="s">
        <v>51</v>
      </c>
      <c r="F31" s="37">
        <v>10</v>
      </c>
      <c r="G31" s="37">
        <f t="shared" si="11"/>
        <v>0</v>
      </c>
      <c r="H31" s="42">
        <f t="shared" si="10"/>
        <v>0</v>
      </c>
    </row>
    <row r="32" spans="1:8" x14ac:dyDescent="0.3">
      <c r="A32" s="39"/>
      <c r="B32" s="40" t="s">
        <v>193</v>
      </c>
      <c r="C32" s="5" t="s">
        <v>155</v>
      </c>
      <c r="D32" s="6"/>
      <c r="E32" s="57" t="s">
        <v>194</v>
      </c>
      <c r="F32" s="37">
        <v>10</v>
      </c>
      <c r="G32" s="37">
        <f t="shared" si="11"/>
        <v>0</v>
      </c>
      <c r="H32" s="42">
        <f t="shared" si="10"/>
        <v>0</v>
      </c>
    </row>
    <row r="33" spans="1:8" x14ac:dyDescent="0.3">
      <c r="A33" s="39"/>
      <c r="B33" s="40" t="s">
        <v>166</v>
      </c>
      <c r="C33" s="5" t="s">
        <v>190</v>
      </c>
      <c r="D33" s="6"/>
      <c r="E33" s="57" t="s">
        <v>190</v>
      </c>
      <c r="F33" s="37">
        <v>10</v>
      </c>
      <c r="G33" s="37">
        <f t="shared" si="11"/>
        <v>0</v>
      </c>
      <c r="H33" s="42">
        <f t="shared" si="10"/>
        <v>0</v>
      </c>
    </row>
    <row r="34" spans="1:8" x14ac:dyDescent="0.3">
      <c r="A34" s="39">
        <v>3.4</v>
      </c>
      <c r="B34" s="40" t="s">
        <v>196</v>
      </c>
      <c r="C34" s="5" t="s">
        <v>5</v>
      </c>
      <c r="D34" s="6"/>
      <c r="E34" s="88"/>
      <c r="F34" s="37"/>
      <c r="G34" s="37"/>
      <c r="H34" s="42"/>
    </row>
    <row r="35" spans="1:8" x14ac:dyDescent="0.3">
      <c r="A35" s="39"/>
      <c r="B35" s="89" t="s">
        <v>160</v>
      </c>
      <c r="C35" s="5" t="s">
        <v>5</v>
      </c>
      <c r="D35" s="6"/>
      <c r="E35" s="57" t="s">
        <v>51</v>
      </c>
      <c r="F35" s="37">
        <v>5</v>
      </c>
      <c r="G35" s="37">
        <f t="shared" ref="G35:G39" si="12">IF(OR(D35="Yes",D35="Y",D35="YES",D35="y"),3,IF(OR(D35="Partial",D35="P",D35="PARTIAL",D35="p"),1,0))</f>
        <v>0</v>
      </c>
      <c r="H35" s="42">
        <f t="shared" ref="H35:H39" si="13">G35*F35</f>
        <v>0</v>
      </c>
    </row>
    <row r="36" spans="1:8" ht="16.5" customHeight="1" x14ac:dyDescent="0.3">
      <c r="A36" s="39"/>
      <c r="B36" s="89" t="s">
        <v>203</v>
      </c>
      <c r="C36" s="5" t="s">
        <v>5</v>
      </c>
      <c r="D36" s="6"/>
      <c r="E36" s="57" t="s">
        <v>51</v>
      </c>
      <c r="F36" s="37">
        <v>10</v>
      </c>
      <c r="G36" s="37">
        <f t="shared" si="12"/>
        <v>0</v>
      </c>
      <c r="H36" s="42">
        <f t="shared" si="13"/>
        <v>0</v>
      </c>
    </row>
    <row r="37" spans="1:8" x14ac:dyDescent="0.3">
      <c r="A37" s="39"/>
      <c r="B37" s="89" t="s">
        <v>182</v>
      </c>
      <c r="C37" s="5" t="s">
        <v>5</v>
      </c>
      <c r="D37" s="6"/>
      <c r="E37" s="57" t="s">
        <v>51</v>
      </c>
      <c r="F37" s="37">
        <v>5</v>
      </c>
      <c r="G37" s="37">
        <f t="shared" si="12"/>
        <v>0</v>
      </c>
      <c r="H37" s="42">
        <f t="shared" si="13"/>
        <v>0</v>
      </c>
    </row>
    <row r="38" spans="1:8" x14ac:dyDescent="0.3">
      <c r="A38" s="39"/>
      <c r="B38" s="89" t="s">
        <v>187</v>
      </c>
      <c r="C38" s="5" t="s">
        <v>5</v>
      </c>
      <c r="D38" s="6"/>
      <c r="E38" s="57" t="s">
        <v>51</v>
      </c>
      <c r="F38" s="37">
        <v>10</v>
      </c>
      <c r="G38" s="37">
        <f t="shared" si="12"/>
        <v>0</v>
      </c>
      <c r="H38" s="42">
        <f t="shared" si="13"/>
        <v>0</v>
      </c>
    </row>
    <row r="39" spans="1:8" x14ac:dyDescent="0.3">
      <c r="A39" s="39"/>
      <c r="B39" s="89" t="s">
        <v>165</v>
      </c>
      <c r="C39" s="5" t="s">
        <v>5</v>
      </c>
      <c r="D39" s="6"/>
      <c r="E39" s="57" t="s">
        <v>51</v>
      </c>
      <c r="F39" s="37">
        <v>1</v>
      </c>
      <c r="G39" s="37">
        <f t="shared" si="12"/>
        <v>0</v>
      </c>
      <c r="H39" s="42">
        <f t="shared" si="13"/>
        <v>0</v>
      </c>
    </row>
    <row r="40" spans="1:8" x14ac:dyDescent="0.3">
      <c r="A40" s="39">
        <v>4</v>
      </c>
      <c r="B40" s="41" t="s">
        <v>96</v>
      </c>
      <c r="C40" s="5" t="s">
        <v>64</v>
      </c>
      <c r="D40" s="6"/>
      <c r="E40" s="58"/>
      <c r="F40" s="44"/>
      <c r="G40" s="44"/>
      <c r="H40" s="44"/>
    </row>
    <row r="41" spans="1:8" ht="39.6" x14ac:dyDescent="0.3">
      <c r="A41" s="39">
        <v>4.0999999999999996</v>
      </c>
      <c r="B41" s="40" t="s">
        <v>94</v>
      </c>
      <c r="C41" s="5" t="s">
        <v>5</v>
      </c>
      <c r="D41" s="6"/>
      <c r="E41" s="57" t="s">
        <v>51</v>
      </c>
      <c r="F41" s="37">
        <v>1</v>
      </c>
      <c r="G41" s="37">
        <f>IF(OR(D41="Yes",D41="Y",D41="YES",D41="y"),3,IF(OR(D41="Partial",D41="P",D41="PARTIAL",D41="p"),1,0))</f>
        <v>0</v>
      </c>
      <c r="H41" s="42">
        <f>G41*F41</f>
        <v>0</v>
      </c>
    </row>
    <row r="42" spans="1:8" ht="26.4" x14ac:dyDescent="0.3">
      <c r="A42" s="39">
        <v>4.2</v>
      </c>
      <c r="B42" s="40" t="s">
        <v>97</v>
      </c>
      <c r="C42" s="5" t="s">
        <v>5</v>
      </c>
      <c r="D42" s="6"/>
      <c r="E42" s="57" t="s">
        <v>51</v>
      </c>
      <c r="F42" s="37">
        <v>5</v>
      </c>
      <c r="G42" s="37">
        <f t="shared" ref="G42" si="14">IF(OR(D42="Yes",D42="Y",D42="YES",D42="y"),3,IF(OR(D42="Partial",D42="P",D42="PARTIAL",D42="p"),1,0))</f>
        <v>0</v>
      </c>
      <c r="H42" s="42">
        <f t="shared" ref="H42:H49" si="15">G42*F42</f>
        <v>0</v>
      </c>
    </row>
    <row r="43" spans="1:8" x14ac:dyDescent="0.3">
      <c r="A43" s="39">
        <v>4.3</v>
      </c>
      <c r="B43" s="40" t="s">
        <v>153</v>
      </c>
      <c r="C43" s="5" t="s">
        <v>5</v>
      </c>
      <c r="D43" s="6"/>
      <c r="E43" s="88"/>
      <c r="F43" s="37"/>
      <c r="G43" s="37"/>
      <c r="H43" s="42"/>
    </row>
    <row r="44" spans="1:8" x14ac:dyDescent="0.3">
      <c r="A44" s="39"/>
      <c r="B44" s="40" t="s">
        <v>191</v>
      </c>
      <c r="C44" s="5" t="s">
        <v>155</v>
      </c>
      <c r="D44" s="6"/>
      <c r="E44" s="57" t="s">
        <v>155</v>
      </c>
      <c r="F44" s="37">
        <v>10</v>
      </c>
      <c r="G44" s="37">
        <v>0</v>
      </c>
      <c r="H44" s="42">
        <f t="shared" si="15"/>
        <v>0</v>
      </c>
    </row>
    <row r="45" spans="1:8" x14ac:dyDescent="0.3">
      <c r="A45" s="39"/>
      <c r="B45" s="40" t="s">
        <v>156</v>
      </c>
      <c r="C45" s="5" t="s">
        <v>155</v>
      </c>
      <c r="D45" s="6"/>
      <c r="E45" s="57" t="s">
        <v>155</v>
      </c>
      <c r="F45" s="37">
        <v>10</v>
      </c>
      <c r="G45" s="37">
        <f t="shared" ref="G45:G49" si="16">IF(OR(D45="Yes",D45="Y",D45="YES",D45="y"),3,IF(OR(D45="Partial",D45="P",D45="PARTIAL",D45="p"),1,0))</f>
        <v>0</v>
      </c>
      <c r="H45" s="42">
        <f t="shared" si="15"/>
        <v>0</v>
      </c>
    </row>
    <row r="46" spans="1:8" x14ac:dyDescent="0.3">
      <c r="A46" s="39"/>
      <c r="B46" s="40" t="s">
        <v>157</v>
      </c>
      <c r="C46" s="5" t="s">
        <v>155</v>
      </c>
      <c r="D46" s="6"/>
      <c r="E46" s="57" t="s">
        <v>155</v>
      </c>
      <c r="F46" s="37">
        <v>5</v>
      </c>
      <c r="G46" s="37">
        <f t="shared" si="16"/>
        <v>0</v>
      </c>
      <c r="H46" s="42">
        <f t="shared" si="15"/>
        <v>0</v>
      </c>
    </row>
    <row r="47" spans="1:8" x14ac:dyDescent="0.3">
      <c r="A47" s="39"/>
      <c r="B47" s="40" t="s">
        <v>158</v>
      </c>
      <c r="C47" s="5" t="s">
        <v>5</v>
      </c>
      <c r="D47" s="6"/>
      <c r="E47" s="57" t="s">
        <v>51</v>
      </c>
      <c r="F47" s="37">
        <v>10</v>
      </c>
      <c r="G47" s="37">
        <f t="shared" si="16"/>
        <v>0</v>
      </c>
      <c r="H47" s="42">
        <f t="shared" si="15"/>
        <v>0</v>
      </c>
    </row>
    <row r="48" spans="1:8" x14ac:dyDescent="0.3">
      <c r="A48" s="39"/>
      <c r="B48" s="40" t="s">
        <v>193</v>
      </c>
      <c r="C48" s="5" t="s">
        <v>155</v>
      </c>
      <c r="D48" s="6"/>
      <c r="E48" s="57" t="s">
        <v>194</v>
      </c>
      <c r="F48" s="37">
        <v>10</v>
      </c>
      <c r="G48" s="37">
        <f t="shared" si="16"/>
        <v>0</v>
      </c>
      <c r="H48" s="42">
        <f t="shared" si="15"/>
        <v>0</v>
      </c>
    </row>
    <row r="49" spans="1:8" x14ac:dyDescent="0.3">
      <c r="A49" s="39"/>
      <c r="B49" s="40" t="s">
        <v>166</v>
      </c>
      <c r="C49" s="5" t="s">
        <v>190</v>
      </c>
      <c r="D49" s="6"/>
      <c r="E49" s="57" t="s">
        <v>190</v>
      </c>
      <c r="F49" s="37">
        <v>10</v>
      </c>
      <c r="G49" s="37">
        <f t="shared" si="16"/>
        <v>0</v>
      </c>
      <c r="H49" s="42">
        <f t="shared" si="15"/>
        <v>0</v>
      </c>
    </row>
    <row r="50" spans="1:8" x14ac:dyDescent="0.3">
      <c r="A50" s="39">
        <v>4.4000000000000004</v>
      </c>
      <c r="B50" s="40" t="s">
        <v>197</v>
      </c>
      <c r="C50" s="5" t="s">
        <v>5</v>
      </c>
      <c r="D50" s="6"/>
      <c r="E50" s="88"/>
      <c r="F50" s="37"/>
      <c r="G50" s="37"/>
      <c r="H50" s="42"/>
    </row>
    <row r="51" spans="1:8" x14ac:dyDescent="0.3">
      <c r="A51" s="39"/>
      <c r="B51" s="89" t="s">
        <v>160</v>
      </c>
      <c r="C51" s="5" t="s">
        <v>5</v>
      </c>
      <c r="D51" s="6"/>
      <c r="E51" s="57" t="s">
        <v>51</v>
      </c>
      <c r="F51" s="37">
        <v>5</v>
      </c>
      <c r="G51" s="37">
        <f t="shared" ref="G51:G55" si="17">IF(OR(D51="Yes",D51="Y",D51="YES",D51="y"),3,IF(OR(D51="Partial",D51="P",D51="PARTIAL",D51="p"),1,0))</f>
        <v>0</v>
      </c>
      <c r="H51" s="42">
        <f t="shared" ref="H51:H55" si="18">G51*F51</f>
        <v>0</v>
      </c>
    </row>
    <row r="52" spans="1:8" ht="16.5" customHeight="1" x14ac:dyDescent="0.3">
      <c r="A52" s="39"/>
      <c r="B52" s="89" t="s">
        <v>203</v>
      </c>
      <c r="C52" s="5" t="s">
        <v>5</v>
      </c>
      <c r="D52" s="6"/>
      <c r="E52" s="57" t="s">
        <v>51</v>
      </c>
      <c r="F52" s="37">
        <v>10</v>
      </c>
      <c r="G52" s="37">
        <f t="shared" si="17"/>
        <v>0</v>
      </c>
      <c r="H52" s="42">
        <f t="shared" si="18"/>
        <v>0</v>
      </c>
    </row>
    <row r="53" spans="1:8" x14ac:dyDescent="0.3">
      <c r="A53" s="39"/>
      <c r="B53" s="89" t="s">
        <v>182</v>
      </c>
      <c r="C53" s="5" t="s">
        <v>5</v>
      </c>
      <c r="D53" s="6"/>
      <c r="E53" s="57" t="s">
        <v>51</v>
      </c>
      <c r="F53" s="37">
        <v>5</v>
      </c>
      <c r="G53" s="37">
        <f t="shared" si="17"/>
        <v>0</v>
      </c>
      <c r="H53" s="42">
        <f t="shared" si="18"/>
        <v>0</v>
      </c>
    </row>
    <row r="54" spans="1:8" x14ac:dyDescent="0.3">
      <c r="A54" s="39"/>
      <c r="B54" s="89" t="s">
        <v>187</v>
      </c>
      <c r="C54" s="5" t="s">
        <v>5</v>
      </c>
      <c r="D54" s="6"/>
      <c r="E54" s="57" t="s">
        <v>51</v>
      </c>
      <c r="F54" s="37">
        <v>10</v>
      </c>
      <c r="G54" s="37">
        <f t="shared" si="17"/>
        <v>0</v>
      </c>
      <c r="H54" s="42">
        <f t="shared" si="18"/>
        <v>0</v>
      </c>
    </row>
    <row r="55" spans="1:8" x14ac:dyDescent="0.3">
      <c r="A55" s="39"/>
      <c r="B55" s="89" t="s">
        <v>165</v>
      </c>
      <c r="C55" s="5" t="s">
        <v>5</v>
      </c>
      <c r="D55" s="6"/>
      <c r="E55" s="57" t="s">
        <v>51</v>
      </c>
      <c r="F55" s="37">
        <v>1</v>
      </c>
      <c r="G55" s="37">
        <f t="shared" si="17"/>
        <v>0</v>
      </c>
      <c r="H55" s="42">
        <f t="shared" si="18"/>
        <v>0</v>
      </c>
    </row>
    <row r="56" spans="1:8" x14ac:dyDescent="0.3">
      <c r="A56" s="39">
        <v>5</v>
      </c>
      <c r="B56" s="41" t="s">
        <v>98</v>
      </c>
      <c r="C56" s="5" t="s">
        <v>64</v>
      </c>
      <c r="D56" s="6"/>
      <c r="E56" s="58"/>
      <c r="F56" s="44"/>
      <c r="G56" s="44"/>
      <c r="H56" s="44"/>
    </row>
    <row r="57" spans="1:8" ht="39.6" x14ac:dyDescent="0.3">
      <c r="A57" s="39">
        <v>5.0999999999999996</v>
      </c>
      <c r="B57" s="40" t="s">
        <v>99</v>
      </c>
      <c r="C57" s="5" t="s">
        <v>5</v>
      </c>
      <c r="D57" s="6"/>
      <c r="E57" s="57" t="s">
        <v>51</v>
      </c>
      <c r="F57" s="37">
        <v>1</v>
      </c>
      <c r="G57" s="37">
        <f>IF(OR(D57="Yes",D57="Y",D57="YES",D57="y"),3,IF(OR(D57="Partial",D57="P",D57="PARTIAL",D57="p"),1,0))</f>
        <v>0</v>
      </c>
      <c r="H57" s="42">
        <f>G57*F57</f>
        <v>0</v>
      </c>
    </row>
    <row r="58" spans="1:8" ht="26.4" x14ac:dyDescent="0.3">
      <c r="A58" s="39">
        <v>5.2</v>
      </c>
      <c r="B58" s="40" t="s">
        <v>100</v>
      </c>
      <c r="C58" s="5" t="s">
        <v>5</v>
      </c>
      <c r="D58" s="6"/>
      <c r="E58" s="57" t="s">
        <v>51</v>
      </c>
      <c r="F58" s="37">
        <v>5</v>
      </c>
      <c r="G58" s="37">
        <f t="shared" ref="G58" si="19">IF(OR(D58="Yes",D58="Y",D58="YES",D58="y"),3,IF(OR(D58="Partial",D58="P",D58="PARTIAL",D58="p"),1,0))</f>
        <v>0</v>
      </c>
      <c r="H58" s="42">
        <f t="shared" ref="H58:H64" si="20">G58*F58</f>
        <v>0</v>
      </c>
    </row>
    <row r="59" spans="1:8" x14ac:dyDescent="0.3">
      <c r="A59" s="39">
        <v>5.3</v>
      </c>
      <c r="B59" s="40" t="s">
        <v>153</v>
      </c>
      <c r="C59" s="5" t="s">
        <v>5</v>
      </c>
      <c r="D59" s="6"/>
      <c r="E59" s="88"/>
      <c r="F59" s="37"/>
      <c r="G59" s="37"/>
      <c r="H59" s="42"/>
    </row>
    <row r="60" spans="1:8" x14ac:dyDescent="0.3">
      <c r="A60" s="39"/>
      <c r="B60" s="40" t="s">
        <v>191</v>
      </c>
      <c r="C60" s="5" t="s">
        <v>155</v>
      </c>
      <c r="D60" s="6"/>
      <c r="E60" s="57" t="s">
        <v>155</v>
      </c>
      <c r="F60" s="37">
        <v>10</v>
      </c>
      <c r="G60" s="37">
        <v>0</v>
      </c>
      <c r="H60" s="42">
        <f t="shared" si="20"/>
        <v>0</v>
      </c>
    </row>
    <row r="61" spans="1:8" x14ac:dyDescent="0.3">
      <c r="A61" s="39"/>
      <c r="B61" s="40" t="s">
        <v>156</v>
      </c>
      <c r="C61" s="5" t="s">
        <v>155</v>
      </c>
      <c r="D61" s="6"/>
      <c r="E61" s="57" t="s">
        <v>155</v>
      </c>
      <c r="F61" s="37">
        <v>10</v>
      </c>
      <c r="G61" s="37">
        <f t="shared" ref="G61:G64" si="21">IF(OR(D61="Yes",D61="Y",D61="YES",D61="y"),3,IF(OR(D61="Partial",D61="P",D61="PARTIAL",D61="p"),1,0))</f>
        <v>0</v>
      </c>
      <c r="H61" s="42">
        <f t="shared" si="20"/>
        <v>0</v>
      </c>
    </row>
    <row r="62" spans="1:8" x14ac:dyDescent="0.3">
      <c r="A62" s="39"/>
      <c r="B62" s="40" t="s">
        <v>157</v>
      </c>
      <c r="C62" s="5" t="s">
        <v>155</v>
      </c>
      <c r="D62" s="6"/>
      <c r="E62" s="57" t="s">
        <v>155</v>
      </c>
      <c r="F62" s="37">
        <v>5</v>
      </c>
      <c r="G62" s="37">
        <f t="shared" si="21"/>
        <v>0</v>
      </c>
      <c r="H62" s="42">
        <f t="shared" si="20"/>
        <v>0</v>
      </c>
    </row>
    <row r="63" spans="1:8" x14ac:dyDescent="0.3">
      <c r="A63" s="39"/>
      <c r="B63" s="40" t="s">
        <v>158</v>
      </c>
      <c r="C63" s="5" t="s">
        <v>5</v>
      </c>
      <c r="D63" s="6"/>
      <c r="E63" s="57" t="s">
        <v>51</v>
      </c>
      <c r="F63" s="37">
        <v>10</v>
      </c>
      <c r="G63" s="37">
        <f t="shared" si="21"/>
        <v>0</v>
      </c>
      <c r="H63" s="42">
        <f t="shared" si="20"/>
        <v>0</v>
      </c>
    </row>
    <row r="64" spans="1:8" x14ac:dyDescent="0.3">
      <c r="A64" s="39"/>
      <c r="B64" s="40" t="s">
        <v>193</v>
      </c>
      <c r="C64" s="5" t="s">
        <v>155</v>
      </c>
      <c r="D64" s="6"/>
      <c r="E64" s="57" t="s">
        <v>155</v>
      </c>
      <c r="F64" s="37">
        <v>10</v>
      </c>
      <c r="G64" s="37">
        <f t="shared" si="21"/>
        <v>0</v>
      </c>
      <c r="H64" s="42">
        <f t="shared" si="20"/>
        <v>0</v>
      </c>
    </row>
    <row r="65" spans="1:8" x14ac:dyDescent="0.3">
      <c r="A65" s="39">
        <v>5.4</v>
      </c>
      <c r="B65" s="40" t="s">
        <v>198</v>
      </c>
      <c r="C65" s="5" t="s">
        <v>5</v>
      </c>
      <c r="D65" s="6"/>
      <c r="E65" s="88"/>
      <c r="F65" s="37"/>
      <c r="G65" s="37"/>
      <c r="H65" s="42"/>
    </row>
    <row r="66" spans="1:8" x14ac:dyDescent="0.3">
      <c r="A66" s="39"/>
      <c r="B66" s="89" t="s">
        <v>160</v>
      </c>
      <c r="C66" s="5" t="s">
        <v>5</v>
      </c>
      <c r="D66" s="6"/>
      <c r="E66" s="57" t="s">
        <v>51</v>
      </c>
      <c r="F66" s="37">
        <v>5</v>
      </c>
      <c r="G66" s="37">
        <f t="shared" ref="G66:G71" si="22">IF(OR(D66="Yes",D66="Y",D66="YES",D66="y"),3,IF(OR(D66="Partial",D66="P",D66="PARTIAL",D66="p"),1,0))</f>
        <v>0</v>
      </c>
      <c r="H66" s="42">
        <f t="shared" ref="H66:H71" si="23">G66*F66</f>
        <v>0</v>
      </c>
    </row>
    <row r="67" spans="1:8" ht="16.5" customHeight="1" x14ac:dyDescent="0.3">
      <c r="A67" s="39"/>
      <c r="B67" s="89" t="s">
        <v>203</v>
      </c>
      <c r="C67" s="5" t="s">
        <v>5</v>
      </c>
      <c r="D67" s="6"/>
      <c r="E67" s="57" t="s">
        <v>51</v>
      </c>
      <c r="F67" s="37">
        <v>10</v>
      </c>
      <c r="G67" s="37">
        <f t="shared" si="22"/>
        <v>0</v>
      </c>
      <c r="H67" s="42">
        <f t="shared" si="23"/>
        <v>0</v>
      </c>
    </row>
    <row r="68" spans="1:8" x14ac:dyDescent="0.3">
      <c r="A68" s="39"/>
      <c r="B68" s="89" t="s">
        <v>182</v>
      </c>
      <c r="C68" s="5" t="s">
        <v>5</v>
      </c>
      <c r="D68" s="6"/>
      <c r="E68" s="57" t="s">
        <v>51</v>
      </c>
      <c r="F68" s="37">
        <v>5</v>
      </c>
      <c r="G68" s="37">
        <f t="shared" si="22"/>
        <v>0</v>
      </c>
      <c r="H68" s="42">
        <f t="shared" si="23"/>
        <v>0</v>
      </c>
    </row>
    <row r="69" spans="1:8" x14ac:dyDescent="0.3">
      <c r="A69" s="39"/>
      <c r="B69" s="89" t="s">
        <v>163</v>
      </c>
      <c r="C69" s="5" t="s">
        <v>5</v>
      </c>
      <c r="D69" s="6"/>
      <c r="E69" s="57" t="s">
        <v>51</v>
      </c>
      <c r="F69" s="37">
        <v>5</v>
      </c>
      <c r="G69" s="37">
        <f t="shared" si="22"/>
        <v>0</v>
      </c>
      <c r="H69" s="42">
        <f t="shared" si="23"/>
        <v>0</v>
      </c>
    </row>
    <row r="70" spans="1:8" x14ac:dyDescent="0.3">
      <c r="A70" s="39"/>
      <c r="B70" s="89" t="s">
        <v>164</v>
      </c>
      <c r="C70" s="5" t="s">
        <v>5</v>
      </c>
      <c r="D70" s="6"/>
      <c r="E70" s="57" t="s">
        <v>51</v>
      </c>
      <c r="F70" s="37">
        <v>1</v>
      </c>
      <c r="G70" s="37">
        <f t="shared" si="22"/>
        <v>0</v>
      </c>
      <c r="H70" s="42">
        <f t="shared" si="23"/>
        <v>0</v>
      </c>
    </row>
    <row r="71" spans="1:8" x14ac:dyDescent="0.3">
      <c r="A71" s="39"/>
      <c r="B71" s="89" t="s">
        <v>184</v>
      </c>
      <c r="C71" s="5" t="s">
        <v>5</v>
      </c>
      <c r="D71" s="6"/>
      <c r="E71" s="57" t="s">
        <v>51</v>
      </c>
      <c r="F71" s="37">
        <v>1</v>
      </c>
      <c r="G71" s="37">
        <f t="shared" si="22"/>
        <v>0</v>
      </c>
      <c r="H71" s="42">
        <f t="shared" si="23"/>
        <v>0</v>
      </c>
    </row>
    <row r="72" spans="1:8" x14ac:dyDescent="0.3">
      <c r="F72" s="43">
        <f>SUM(F3:F71)</f>
        <v>370</v>
      </c>
      <c r="G72" s="43" t="s">
        <v>2</v>
      </c>
      <c r="H72" s="110">
        <f>(SUM(H3:H71))*100/(3*370)</f>
        <v>0</v>
      </c>
    </row>
  </sheetData>
  <sheetProtection algorithmName="SHA-512" hashValue="Uj3SYVJGSvjYeL8hm6a7XE2afWuFcAp7bZSagxcHz+CXBrZfqpygvNdCpR7UVZFK6D89g/svk0hI4WWIKVfWRA==" saltValue="poLIdIXuM+0fruRshXAvSA==" spinCount="100000" sheet="1" objects="1" scenarios="1"/>
  <mergeCells count="1">
    <mergeCell ref="A1:E1"/>
  </mergeCells>
  <pageMargins left="0.7" right="0.7" top="0.75" bottom="0.75" header="0.3" footer="0.3"/>
  <pageSetup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7</vt:i4>
      </vt:variant>
    </vt:vector>
  </HeadingPairs>
  <TitlesOfParts>
    <vt:vector size="24" baseType="lpstr">
      <vt:lpstr>Instructions_TODO</vt:lpstr>
      <vt:lpstr>1 General Questionnaire</vt:lpstr>
      <vt:lpstr>2a A&amp;B SPU kiosks</vt:lpstr>
      <vt:lpstr>2b Risk &amp; Support SPU kiosks</vt:lpstr>
      <vt:lpstr>3a A&amp;B SPU multiway</vt:lpstr>
      <vt:lpstr>3b Risk &amp; Support SPU multiway</vt:lpstr>
      <vt:lpstr>4a A&amp;B SPU multiway 15</vt:lpstr>
      <vt:lpstr>4b Risk &amp; Support SPU multi 15</vt:lpstr>
      <vt:lpstr>5a A&amp;B LPU</vt:lpstr>
      <vt:lpstr>5b Risk &amp; SupportLPU</vt:lpstr>
      <vt:lpstr>6a A&amp;B SPU secure pole top</vt:lpstr>
      <vt:lpstr>6b Risk &amp; Support SPU secure</vt:lpstr>
      <vt:lpstr>7a A&amp;B LPU wall mount</vt:lpstr>
      <vt:lpstr>7b Risk &amp; Support LPU wall moun</vt:lpstr>
      <vt:lpstr>8a A&amp;B substation outdoor</vt:lpstr>
      <vt:lpstr>8b Risk &amp; Support sub outdoor</vt:lpstr>
      <vt:lpstr>9. Deviation schedule</vt:lpstr>
      <vt:lpstr>'2a A&amp;B SPU kiosks'!Print_Area</vt:lpstr>
      <vt:lpstr>'3a A&amp;B SPU multiway'!Print_Area</vt:lpstr>
      <vt:lpstr>'4a A&amp;B SPU multiway 15'!Print_Area</vt:lpstr>
      <vt:lpstr>'5a A&amp;B LPU'!Print_Area</vt:lpstr>
      <vt:lpstr>'6a A&amp;B SPU secure pole top'!Print_Area</vt:lpstr>
      <vt:lpstr>'7a A&amp;B LPU wall mount'!Print_Area</vt:lpstr>
      <vt:lpstr>'8a A&amp;B substation outdoor'!Print_Area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Omar</dc:creator>
  <cp:lastModifiedBy>Masithembe Ngcwama</cp:lastModifiedBy>
  <cp:lastPrinted>2016-04-20T12:49:23Z</cp:lastPrinted>
  <dcterms:created xsi:type="dcterms:W3CDTF">2014-10-09T06:08:55Z</dcterms:created>
  <dcterms:modified xsi:type="dcterms:W3CDTF">2022-07-07T00:02:24Z</dcterms:modified>
</cp:coreProperties>
</file>